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preyes\Pictures\"/>
    </mc:Choice>
  </mc:AlternateContent>
  <bookViews>
    <workbookView xWindow="615" yWindow="855" windowWidth="11100" windowHeight="5430" firstSheet="1" activeTab="2"/>
  </bookViews>
  <sheets>
    <sheet name="INFORMACIÓN" sheetId="6" state="hidden" r:id="rId1"/>
    <sheet name="COMPONENTE 1 -MATRIZ DE RIESGOS" sheetId="8" r:id="rId2"/>
    <sheet name="Hoja1"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'COMPONENTE 1 -MATRIZ DE RIESGOS'!$A$1:$AU$50</definedName>
    <definedName name="Clasificacion" localSheetId="1">#REF!</definedName>
    <definedName name="Clasificacio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1">#REF!</definedName>
    <definedName name="Procesos">#REF!</definedName>
    <definedName name="Tendencia">[1]Hoja1!$D$2:$D$4</definedName>
    <definedName name="Tipo">[1]Hoja1!$A$2:$A$8</definedName>
    <definedName name="_xlnm.Print_Titles" localSheetId="1">'COMPONENTE 1 -MATRIZ DE RIESGOS'!$9:$9</definedName>
  </definedNames>
  <calcPr calcId="152511"/>
</workbook>
</file>

<file path=xl/calcChain.xml><?xml version="1.0" encoding="utf-8"?>
<calcChain xmlns="http://schemas.openxmlformats.org/spreadsheetml/2006/main">
  <c r="U39" i="8" l="1"/>
  <c r="U38" i="8"/>
  <c r="AN24" i="8" l="1"/>
  <c r="P24" i="8"/>
  <c r="N24" i="8"/>
  <c r="T24" i="8" l="1"/>
  <c r="U24" i="8" s="1"/>
  <c r="AN43" i="8"/>
  <c r="P43" i="8"/>
  <c r="N43" i="8"/>
  <c r="T43" i="8" s="1"/>
  <c r="U43" i="8" s="1"/>
  <c r="AN42" i="8"/>
  <c r="P42" i="8"/>
  <c r="N42" i="8"/>
  <c r="AN41" i="8"/>
  <c r="P41" i="8"/>
  <c r="N41" i="8"/>
  <c r="AN40" i="8"/>
  <c r="P40" i="8"/>
  <c r="N40" i="8"/>
  <c r="T40" i="8" s="1"/>
  <c r="U40" i="8" s="1"/>
  <c r="AN37" i="8"/>
  <c r="P37" i="8"/>
  <c r="N37" i="8"/>
  <c r="T37" i="8" s="1"/>
  <c r="U37" i="8" s="1"/>
  <c r="AN36" i="8"/>
  <c r="P36" i="8"/>
  <c r="N36" i="8"/>
  <c r="T36" i="8" s="1"/>
  <c r="U36" i="8" s="1"/>
  <c r="T42" i="8" l="1"/>
  <c r="U42" i="8" s="1"/>
  <c r="T41" i="8"/>
  <c r="U41" i="8" s="1"/>
  <c r="AN35" i="8"/>
  <c r="T35" i="8"/>
  <c r="U35" i="8" s="1"/>
  <c r="AN34" i="8"/>
  <c r="N34" i="8"/>
  <c r="T34" i="8"/>
  <c r="U34" i="8" s="1"/>
  <c r="AN33" i="8"/>
  <c r="P33" i="8"/>
  <c r="T33" i="8"/>
  <c r="U33" i="8" s="1"/>
  <c r="AN32" i="8"/>
  <c r="N32" i="8"/>
  <c r="T32" i="8" s="1"/>
  <c r="U32" i="8" s="1"/>
  <c r="P32" i="8"/>
  <c r="AN26" i="8"/>
  <c r="N26" i="8"/>
  <c r="T26" i="8" s="1"/>
  <c r="U26" i="8" s="1"/>
  <c r="P26" i="8"/>
  <c r="AN25" i="8"/>
  <c r="N25" i="8"/>
  <c r="P25" i="8"/>
  <c r="T25" i="8"/>
  <c r="U25" i="8"/>
  <c r="AN31" i="8"/>
  <c r="N31" i="8"/>
  <c r="P31" i="8"/>
  <c r="T31" i="8"/>
  <c r="U31" i="8" s="1"/>
  <c r="AN30" i="8"/>
  <c r="N30" i="8"/>
  <c r="T30" i="8" s="1"/>
  <c r="U30" i="8" s="1"/>
  <c r="P30" i="8"/>
  <c r="AN29" i="8"/>
  <c r="N29" i="8"/>
  <c r="T29" i="8" s="1"/>
  <c r="U29" i="8" s="1"/>
  <c r="P29" i="8"/>
  <c r="AN28" i="8"/>
  <c r="N28" i="8"/>
  <c r="P28" i="8"/>
  <c r="T28" i="8"/>
  <c r="U28" i="8"/>
  <c r="AN27" i="8"/>
  <c r="N27" i="8"/>
  <c r="P27" i="8"/>
  <c r="T27" i="8"/>
  <c r="U27" i="8" s="1"/>
  <c r="AN23" i="8"/>
  <c r="N23" i="8"/>
  <c r="T23" i="8" s="1"/>
  <c r="U23" i="8" s="1"/>
  <c r="P23" i="8"/>
  <c r="AN22" i="8"/>
  <c r="N22" i="8"/>
  <c r="T22" i="8" s="1"/>
  <c r="U22" i="8" s="1"/>
  <c r="P22" i="8"/>
  <c r="AN21" i="8"/>
  <c r="N21" i="8"/>
  <c r="P21" i="8"/>
  <c r="T21" i="8"/>
  <c r="U21" i="8"/>
  <c r="AN20" i="8"/>
  <c r="N20" i="8"/>
  <c r="P20" i="8"/>
  <c r="T20" i="8"/>
  <c r="U20" i="8" s="1"/>
  <c r="AN19" i="8"/>
  <c r="N19" i="8"/>
  <c r="T19" i="8" s="1"/>
  <c r="U19" i="8" s="1"/>
  <c r="P19" i="8"/>
  <c r="AN18" i="8"/>
  <c r="AN17" i="8"/>
  <c r="N17" i="8"/>
  <c r="P17" i="8"/>
  <c r="T17" i="8"/>
  <c r="U17" i="8"/>
  <c r="AN16" i="8"/>
  <c r="N16" i="8"/>
  <c r="P16" i="8"/>
  <c r="AN15" i="8"/>
  <c r="N15" i="8"/>
  <c r="P15" i="8"/>
  <c r="AN14" i="8"/>
  <c r="N14" i="8"/>
  <c r="P14" i="8"/>
  <c r="AN13" i="8"/>
  <c r="N13" i="8"/>
  <c r="P13" i="8"/>
  <c r="N11" i="8"/>
  <c r="N10" i="8"/>
  <c r="AN12" i="8"/>
  <c r="P12" i="8"/>
  <c r="T12" i="8" s="1"/>
  <c r="U12" i="8" s="1"/>
  <c r="N12" i="8"/>
  <c r="AN11" i="8"/>
  <c r="P11" i="8"/>
  <c r="T11" i="8"/>
  <c r="U11" i="8"/>
  <c r="AN10" i="8"/>
  <c r="P10" i="8"/>
  <c r="T10" i="8"/>
  <c r="U10" i="8"/>
  <c r="AD4" i="6"/>
  <c r="AD5" i="6" s="1"/>
  <c r="AD6" i="6" s="1"/>
  <c r="AD7" i="6" s="1"/>
  <c r="AD8" i="6" s="1"/>
  <c r="AD9" i="6" s="1"/>
  <c r="AB4" i="6"/>
  <c r="AB5" i="6"/>
  <c r="AB6" i="6"/>
  <c r="AB7" i="6" s="1"/>
  <c r="AB8" i="6" s="1"/>
  <c r="AB9" i="6" s="1"/>
  <c r="AB10" i="6" s="1"/>
  <c r="AB11" i="6" s="1"/>
  <c r="AB12" i="6" s="1"/>
  <c r="AB13" i="6" s="1"/>
  <c r="AB14" i="6" s="1"/>
  <c r="AB15" i="6" s="1"/>
  <c r="AB16" i="6" s="1"/>
  <c r="AB17" i="6" s="1"/>
  <c r="AB18" i="6" s="1"/>
  <c r="T15" i="8" l="1"/>
  <c r="U15" i="8" s="1"/>
  <c r="T13" i="8"/>
  <c r="U13" i="8" s="1"/>
  <c r="T14" i="8"/>
  <c r="U14" i="8" s="1"/>
  <c r="T16" i="8"/>
  <c r="U16" i="8" s="1"/>
</calcChain>
</file>

<file path=xl/comments1.xml><?xml version="1.0" encoding="utf-8"?>
<comments xmlns="http://schemas.openxmlformats.org/spreadsheetml/2006/main">
  <authors>
    <author xml:space="preserve"> </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List>
</comments>
</file>

<file path=xl/sharedStrings.xml><?xml version="1.0" encoding="utf-8"?>
<sst xmlns="http://schemas.openxmlformats.org/spreadsheetml/2006/main" count="1016" uniqueCount="530">
  <si>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</si>
  <si>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</si>
  <si>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</si>
  <si>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</si>
  <si>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</si>
  <si>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</si>
  <si>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</si>
  <si>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</si>
  <si>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</si>
  <si>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</si>
  <si>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</si>
  <si>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</si>
  <si>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</si>
  <si>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</si>
  <si>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</si>
  <si>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</si>
  <si>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</si>
  <si>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</si>
  <si>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</si>
  <si>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</si>
  <si>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</si>
  <si>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</si>
  <si>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</si>
  <si>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</si>
  <si>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</si>
  <si>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</si>
  <si>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</si>
  <si>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</si>
  <si>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</si>
  <si>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</si>
  <si>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</si>
  <si>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</si>
  <si>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</si>
  <si>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</si>
  <si>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</si>
  <si>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</si>
  <si>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</si>
  <si>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</si>
  <si>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</si>
  <si>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</si>
  <si>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</si>
  <si>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</si>
  <si>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</si>
  <si>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</si>
  <si>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</si>
  <si>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</si>
  <si>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</si>
  <si>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</si>
  <si>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</si>
  <si>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</si>
  <si>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</si>
  <si>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</si>
  <si>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</si>
  <si>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</si>
  <si>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</si>
  <si>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</si>
  <si>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</si>
  <si>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</si>
  <si>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</si>
  <si>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</si>
  <si>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</si>
  <si>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</si>
  <si>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</si>
  <si>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</si>
  <si>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</si>
  <si>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</si>
  <si>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Fecha:</t>
  </si>
  <si>
    <t>CÁLCULO</t>
  </si>
  <si>
    <t xml:space="preserve">UNIDAD DE MEDIDA </t>
  </si>
  <si>
    <t>TIPO DE INDICADOR</t>
  </si>
  <si>
    <t>META ANUAL</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</si>
  <si>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</si>
  <si>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</si>
  <si>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</si>
  <si>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</si>
  <si>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</si>
  <si>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</si>
  <si>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</si>
  <si>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</si>
  <si>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</si>
  <si>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</si>
  <si>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</si>
  <si>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</si>
  <si>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</si>
  <si>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</si>
  <si>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</si>
  <si>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Revisó/cargo:</t>
  </si>
  <si>
    <t>Aprobó/cargo:</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</si>
  <si>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</si>
  <si>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</si>
  <si>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</si>
  <si>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</si>
  <si>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</si>
  <si>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</si>
  <si>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</si>
  <si>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</si>
  <si>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</si>
  <si>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</si>
  <si>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</si>
  <si>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</si>
  <si>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</si>
  <si>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</si>
  <si>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</si>
  <si>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</si>
  <si>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</si>
  <si>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</si>
  <si>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</si>
  <si>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</si>
  <si>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</si>
  <si>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</si>
  <si>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</si>
  <si>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</si>
  <si>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</si>
  <si>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</si>
  <si>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</si>
  <si>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</si>
  <si>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</si>
  <si>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</si>
  <si>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</si>
  <si>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</si>
  <si>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</si>
  <si>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</si>
  <si>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</si>
  <si>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</si>
  <si>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</si>
  <si>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</si>
  <si>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</si>
  <si>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</si>
  <si>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</si>
  <si>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</si>
  <si>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</si>
  <si>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</si>
  <si>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</si>
  <si>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</si>
  <si>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</si>
  <si>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</si>
  <si>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</si>
  <si>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</si>
  <si>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</si>
  <si>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</si>
  <si>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</si>
  <si>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</si>
  <si>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</si>
  <si>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</si>
  <si>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</si>
  <si>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CUARTO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</si>
  <si>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</si>
  <si>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</si>
  <si>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</si>
  <si>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</si>
  <si>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</si>
  <si>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</si>
  <si>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</si>
  <si>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</si>
  <si>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</si>
  <si>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</si>
  <si>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</si>
  <si>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</si>
  <si>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</si>
  <si>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</si>
  <si>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</si>
  <si>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</si>
  <si>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</si>
  <si>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</si>
  <si>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</si>
  <si>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</si>
  <si>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</si>
  <si>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</si>
  <si>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</si>
  <si>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</si>
  <si>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</si>
  <si>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</si>
  <si>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</si>
  <si>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</si>
  <si>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</si>
  <si>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</si>
  <si>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</si>
  <si>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</si>
  <si>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</si>
  <si>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</si>
  <si>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</si>
  <si>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</si>
  <si>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</si>
  <si>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</si>
  <si>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</si>
  <si>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</si>
  <si>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</si>
  <si>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</si>
  <si>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</si>
  <si>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</si>
  <si>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</si>
  <si>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</si>
  <si>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</si>
  <si>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</si>
  <si>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</si>
  <si>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</si>
  <si>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Elaboró / cargo:</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</si>
  <si>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</si>
  <si>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</si>
  <si>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</si>
  <si>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</si>
  <si>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</si>
  <si>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</si>
  <si>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</si>
  <si>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</si>
  <si>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</si>
  <si>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 xml:space="preserve">PROYECTO DE INVERSIÓN </t>
  </si>
  <si>
    <t xml:space="preserve">FUENTE DE DATOS </t>
  </si>
  <si>
    <t xml:space="preserve">SEGUIMIENTO
</t>
  </si>
  <si>
    <t xml:space="preserve"> B</t>
  </si>
  <si>
    <t>%</t>
  </si>
  <si>
    <t>Versión: 5</t>
  </si>
  <si>
    <t>Vigente desde: 20/01/2017</t>
  </si>
  <si>
    <t>NATURALEZA DEL CONTROL</t>
  </si>
  <si>
    <t>GESTION ESTRATEGICA</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</si>
  <si>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</si>
  <si>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Falta de credibilidad e imagen de la CVP</t>
  </si>
  <si>
    <t>Sistema de informacion (SEGPLAN)</t>
  </si>
  <si>
    <t>FUSS, FORMULACION DE PROYECTOS DE INVERSION</t>
  </si>
  <si>
    <t>Cuatrimestral</t>
  </si>
  <si>
    <t>404 -  Fortalecimiento institucional para aumentar la eficiencia de la gestión</t>
  </si>
  <si>
    <t>43 - Modernización Institucional</t>
  </si>
  <si>
    <t>189 - Modernización administrativa</t>
  </si>
  <si>
    <t xml:space="preserve">Inadecauda Gestión de la Entidad </t>
  </si>
  <si>
    <t xml:space="preserve">Presentación de información y/o datos falsos ante quien lo solicite (entidades externas, organismos de control y la ciudadania). </t>
  </si>
  <si>
    <t xml:space="preserve">Informes con inconsistencias </t>
  </si>
  <si>
    <t xml:space="preserve">Indicador de efectividad </t>
  </si>
  <si>
    <t xml:space="preserve">Verificar la información reportada por las Direcciones, de manera que corrsponda a lo formulado y registrado en los sitemas PREDIS y SEGPLAN. </t>
  </si>
  <si>
    <t>Programa 14. Intervenciones Integrales del Hábitat</t>
  </si>
  <si>
    <t>P.P 134. Intervenciones Integrales del Hábitat</t>
  </si>
  <si>
    <t>P.I  208 Mejoramiento  de barrios</t>
  </si>
  <si>
    <t xml:space="preserve">Ejecutar los Estudios y Diseños y/o las obras de intervención física a escala barrial priorizadas por el sector Hábitat mediante acciones conjuntas, articuladas, integrales y sostenibles que contribuyan a complementar y mejorar el desarrollo urbano de la ciudad en zonas con altos déficit,  vulnerabilidad, exclusión y/o segregación, implementando los planes de Gestión Social y acompañamiento a las comunidades que residen en los territorios objeto de intervención. </t>
  </si>
  <si>
    <t>Incumplimientos de los contratistas en la ejecución de intervenciones en espacios públicos contratadas.</t>
  </si>
  <si>
    <t xml:space="preserve">Riesgo Operativo </t>
  </si>
  <si>
    <t xml:space="preserve">
-Retrasos por causas imputables al contratista en la ejecución del plazo contractual  para la entrega de productos ó entregas misionales.
.-Incumplimiento de las obligaciones contractuales, calidad del producto y especificaciones técnicas, SISOMA y sociales.  
</t>
  </si>
  <si>
    <t>*Demoras en las entregas misionales o productos a la comunidad.
*Obras inconclusas.
*Productos No Conformes.
*El no cumplimiento de las metas cuantificadas por cada vigencia.</t>
  </si>
  <si>
    <t>La supervisión es ejecutada  con el fin de preveer y detectar los hallazgos y evidencias que soporte los incumplimientos por parte de los contratistas de intervenciones en espacios públicos.</t>
  </si>
  <si>
    <t>1.  Actas de reunión mesas de trabajo mensuales.
2. Actas de reunión de comites de avance de productos a entregar.
2.Fichas de Supervisión técnica, social y  SISOMA.
3. Informes de Supervisión.</t>
  </si>
  <si>
    <t>(# de procesos Estudios y Diseños y Obras  con un incumplimiento mayor al 10% del cronograma / # Total de Estudios y Diseños y Obras  en ejecución) *100 &lt;= 10%</t>
  </si>
  <si>
    <t>1. Realizar mesas de trabajo mensuales entre supervisión, interventoría y obra ó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</si>
  <si>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Baja ejecución de los recursos en el tipo de gasto Infraestructura.</t>
  </si>
  <si>
    <t>Riesgo Financiero</t>
  </si>
  <si>
    <t xml:space="preserve">
- Retrasos en la priorización de zonas e intervenciones por parte de la Secretaría Distrital Hábitat
-La falta de Estudios y Diseños completos para comprometer los recursos en obras.
-La no aprobación de avances y productos parciales por la Supervisión ó la interventoría para la programación de pagos.
-Incumplimiento en las entregas de avances y productos parciales por parte de los contratistas.
*Los contratistas no ha utilizado los recursos provenientes de los anticipos en las obras correspondientes a estos.
</t>
  </si>
  <si>
    <t>*Traslados  de los recursos de infraestructura de la vigencia  a la creación de reservas presupuestales y pasivos exigibles.  
*El no cumplimiento de las metas cuantificadas por cada vigencia.</t>
  </si>
  <si>
    <t xml:space="preserve">El compromiso a tiempo de los recursos y el  seguimiento financiero a la ejecución del presupuesto por contratos de consultoría, de obra e interventoría. </t>
  </si>
  <si>
    <t>1. Plan de Adquisiciones y  certificados de 
Registros Presupuestales.
2. Seguimiento financiero en formato públicado en Calidad.</t>
  </si>
  <si>
    <t>(Presupuesto ejecutado por el tipo de gasto Infraestructura /Valor Giros de la vigencia  por el tipo de gasto infraestructura)*100 
=100%</t>
  </si>
  <si>
    <t>&gt;=100%</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</si>
  <si>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</si>
  <si>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</si>
  <si>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</si>
  <si>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</si>
  <si>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</si>
  <si>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 xml:space="preserve"> Cobro de Dadivas y/o favores para adelantar cualquier etapa y/o actividad del proceso.</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</si>
  <si>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</si>
  <si>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</si>
  <si>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PREVENTIVO</t>
  </si>
  <si>
    <t>EFICACIA</t>
  </si>
  <si>
    <t>TRIMESTRAL</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</si>
  <si>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</si>
  <si>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</si>
  <si>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</si>
  <si>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</si>
  <si>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</si>
  <si>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</si>
  <si>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Que se presenten negocios ilegales entre las partes que intervienen.</t>
  </si>
  <si>
    <t>Revisión y aprobación de las modificaciones contractuales por parte del Comité Directivo del fideicomiso</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</si>
  <si>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</si>
  <si>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</si>
  <si>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</si>
  <si>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</si>
  <si>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</si>
  <si>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Seguimiento al cronograma para la entrega de las zonas de cesión</t>
  </si>
  <si>
    <t>Revisión y seguimiento de las actividades formuladas</t>
  </si>
  <si>
    <t xml:space="preserve">1. Realizar el seguimiento al cumplimiento de las metas  de los procesos de titulación (FUSS). </t>
  </si>
  <si>
    <t>Informes de gestión,  informes de actividades, back ups de funcionarios</t>
  </si>
  <si>
    <t xml:space="preserve">Aplicación del Manual operativo y de contratación derivada fideicomiso Bogotá </t>
  </si>
  <si>
    <t>Actas de Comités Fiduciarios y soportes de ejecución del contrato</t>
  </si>
  <si>
    <t>(Número de comités Fiduciarios Realizados / Número de comites programados)*100</t>
  </si>
  <si>
    <t>BIMESTRAL</t>
  </si>
  <si>
    <t xml:space="preserve">(Número de zonas de cesión entregadas / Número de zonas de cesión,  programadas  </t>
  </si>
  <si>
    <t>EFECTIVIDAD</t>
  </si>
  <si>
    <t>CORRUPCIÓN</t>
  </si>
  <si>
    <t xml:space="preserve">Afectación económica de los interés de la entidad. 
</t>
  </si>
  <si>
    <t>Circular 010 del 5 de Septiembre de  2016 - Se actualizó y estandarizó la herramienta de seguimiento a los procesos judiciales para la CVP.</t>
  </si>
  <si>
    <t>Informes Mensuales de Abogados</t>
  </si>
  <si>
    <t xml:space="preserve"># de informes mensuales presentados/# de informes programados  </t>
  </si>
  <si>
    <t xml:space="preserve">1. Realizar control periódico a los apoderados por parte del supervisor dejando registros de dicho control. </t>
  </si>
  <si>
    <t>Expediente, reportes SIPROJ</t>
  </si>
  <si>
    <t># de procesos cotejados en el cuatrimestre/# de procesos activos</t>
  </si>
  <si>
    <t>2. Continuar con el cotejo de los expedientes  de defensa judicial para cumplir términos de los procesos.</t>
  </si>
  <si>
    <t>Administrar el flujo de información de la entidad, a través de la implementación de lineamientos y mecanismos de control que permitan guardar la debida confidencialidad, integridad y disponibilidad de la información.</t>
  </si>
  <si>
    <t>ADMINISTRACIÓN DE LA INFORMACIÓN</t>
  </si>
  <si>
    <t>Sistemas de información susceptibles de manipulación o adulteración</t>
  </si>
  <si>
    <t>Sistemas de información sin las consecuentes medidas de seguridad para proteger la información y permiten acceder a modificar los datos en las tablas de
algunas bases de datos</t>
  </si>
  <si>
    <t>Falta de credibilidad de la información presentada por la entidad.</t>
  </si>
  <si>
    <t>Control de acceso y uso de sistemas de información.</t>
  </si>
  <si>
    <t>Sistemas de información de la entidad</t>
  </si>
  <si>
    <t xml:space="preserve">(# SISTEMAS DE INFORMACIÓN VERIFICADOS / # SISTEMAS DE INFORMACIÓN EXISTENTES)*100% </t>
  </si>
  <si>
    <t>Verificar que los sistemas de información cumplen la política de seguridad en el aspecto de acceso (quien soy) y autorizacion (que puedo hacer).</t>
  </si>
  <si>
    <t>Inadecuado manejo de la informacion almacenada en archivos que no se encuentran en bases de datos aprobadas por la oficina TIC. (hojas de cálculo, etc.)</t>
  </si>
  <si>
    <t>Muchos de los datos manejados por la entidad son llevados en Excel que permiten la manipulacion de información</t>
  </si>
  <si>
    <t xml:space="preserve"> Información que no es funcional y oportuna para los requerimientos de toma de decisiones de la entidad, ya que esta información se debe convertir  en una fuente de datos que garantice y apoye la buena toma de decisiones.</t>
  </si>
  <si>
    <t>Información que se presenta para la toma de decisiones  y presentacion de resultados debe estar almacenada en un único repositorio de datos.</t>
  </si>
  <si>
    <t>Definición de proceso por TIC aprobado por planeación</t>
  </si>
  <si>
    <t>CAPACITACIÓN</t>
  </si>
  <si>
    <t>Emitir el lineamiento para que la información de toma de decisiones de la entidad, una vez que ha sido validada y entregada a los entes de control deba guardarse en un repositorio único identificada con la fecha de corte.</t>
  </si>
  <si>
    <t>Orientar intencionalmente la información  para favorecer a un tercero o favorecer a intereses particulares.</t>
  </si>
  <si>
    <t>Utilizar la información que procesa la entidad para favorecer intereses particulares o personales.</t>
  </si>
  <si>
    <t>Asignación de beneficios a ciudadanos que no cumplen con los requisitos.
Sanciones disciplinarias a funcionarios.</t>
  </si>
  <si>
    <t>Implementar controles de auditoria para garantizar la integridad de la información</t>
  </si>
  <si>
    <t xml:space="preserve">(# SISTEMAS DE INFORMACIÓN AUDITADOS / # SISTEMAS DE INFORMACIÓN EXISTENTES)*100% </t>
  </si>
  <si>
    <t>Emitir el lineamiento indicando para la implementación de tablas de auditoría dentro de los sistemas de información. 
Realizar 2 auditorías en el periodo anual para verificar el cumplimiento de la directriz.</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</si>
  <si>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</si>
  <si>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</si>
  <si>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</si>
  <si>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Envio del correo por parte del director o a quién autorice para solicitar accesos a los sistemas de información de la entidad.</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</si>
  <si>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</si>
  <si>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Pérdida o fuga de información asociada con malas prácticas o con fines de obtención de beneficios particulares</t>
  </si>
  <si>
    <t xml:space="preserve">Corrupción </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</si>
  <si>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</si>
  <si>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</si>
  <si>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Implementacion de procedimientos del subsistema interno de Gestión documental y archivos, así como de instrumentos archivísticos regulados por normativa vigente. </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</si>
  <si>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</si>
  <si>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</si>
  <si>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</si>
  <si>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</si>
  <si>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R21. Omisión en los reportes de inconsistencias identificadas</t>
  </si>
  <si>
    <t>1- Falta de independencia por compromisos previos.
2- Interés en obtener dádivas por la omisión de reporte de inconsistencias.
3- Debilidad en valores éticos y morales.
4- Desconocimiento de la cultura del autocontrol.</t>
  </si>
  <si>
    <t>1) Promover la cultura del autocontrol   al interior de la CVP</t>
  </si>
  <si>
    <t>R_ Nuevo: No identificar con oportunidad posibles riesgos de corrupción</t>
  </si>
  <si>
    <t xml:space="preserve">
1. Desconocimiento por parte de los lideres de proceso de la metodología para identificar y construir mapas de riesgos de corrupción
2.En el proceso auditor no hacer seguimiento  oportuno y adecuado a los riesgos de corrupción.
</t>
  </si>
  <si>
    <t>1.Perdida de Recursos físicos y/o monetarios
2.Perdida documental 
3.Perdida de información</t>
  </si>
  <si>
    <t xml:space="preserve">
1) Desarrollar un (1) taller sobre la actualización de la metodología para identificar riesgos de Anticorrupción  para todos los líderes de proceso,  Funcionarios enlace entre la OAP y Control Interno. 
2) Seguimiento al los mapas de riesgos dentro del proceso auditor</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</si>
  <si>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</si>
  <si>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</si>
  <si>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</si>
  <si>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</si>
  <si>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</si>
  <si>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</si>
  <si>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</si>
  <si>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 xml:space="preserve">1. Identificación de terminación de contratos mes a mes.
2. Identificación de los beneficiarios que registran doble pago.
3. Definir términos en las normas y procedimientos con el fin de establecer tiempos de entrega de la documentación. </t>
  </si>
  <si>
    <t>Plataforma de Relocalización Transitoria</t>
  </si>
  <si>
    <t>No. de giros dobles  de relocalización / No. de giros efectivos de relocalización *100</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</si>
  <si>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</si>
  <si>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</si>
  <si>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Cobro de dádivas y/o favores para adelantar cualquier etapa del proceso de reasentamientos por parte de personas internas o externas a la CVP.</t>
  </si>
  <si>
    <t>1. Pagos para agilización de trámites gratuitos.
2. Desconocimiento de los beneficiarios de la gratuidad de los procesos.
3. Aprovechamiento de la necesidad de los ciudadanos para beneficio personal.</t>
  </si>
  <si>
    <t>Violación al debido proceso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</si>
  <si>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</si>
  <si>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</si>
  <si>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</si>
  <si>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</si>
  <si>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Violación en la aplicación de los procedimientos de Gestión Documental</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</si>
  <si>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</si>
  <si>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</si>
  <si>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1. Actualización de lista de chequeo de documentos que contiene el expediente.
2. Uso del Formato de Entrega y Recepcón de Expedientes 208-DGC-Ft-01
2. Establecer puntos de control en la aplicación del Procedimiento Para Organización Documental 208-SADM-Pr-31
</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</si>
  <si>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</si>
  <si>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</si>
  <si>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</si>
  <si>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</si>
  <si>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gestuión documental.
6. Socialización del Procedimiento para Organización Documental 208-SADM-Pr-31
7. Actualización de procedimientos de la Dirección de Reasentamientos.</t>
  </si>
  <si>
    <t>Asignación del Valor Único de Reconocimiento y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</si>
  <si>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</si>
  <si>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</si>
  <si>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1. Revisión de Base de Datos Misional.
2. Revisión de Base de Datos del área de Procedimientos.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</si>
  <si>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</si>
  <si>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</si>
  <si>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</si>
  <si>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</si>
  <si>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Manipulación de la Base de Datos Misional</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</si>
  <si>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</si>
  <si>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</si>
  <si>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Diseño de perfiles de usuarios con permisos según sus necesidades contractuales.
2. Desarrollo de plataforma informática y migración de datos al actual programa de relocalización transitoria.</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</si>
  <si>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</si>
  <si>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</si>
  <si>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</si>
  <si>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</si>
  <si>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</si>
  <si>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t xml:space="preserve">1. Conflicto de intereses, que se ven reflejados en los informes generados por Control Interno.
2. Perdida de Recursos físicos y/o monetarios. 
3. Favorecimiento a un servidor público. </t>
  </si>
  <si>
    <t xml:space="preserve">A traves de la revisión de las auditorias internas y el seguimiento de las mismas </t>
  </si>
  <si>
    <t>Informes de Auditorias \\serv-cv11\control interno\2. Auditorias
Informes de Seguimientos</t>
  </si>
  <si>
    <t>Porcentaje (%)</t>
  </si>
  <si>
    <t>A traves de las auditorias internas y el seguimiento de las mismas 
A traves del Informe de Seguimiento al Plan Anticorrupción y de Atención al Ciudadano</t>
  </si>
  <si>
    <t>Auditorias Publicadas en la Carpeta de Control Interno \\serv-cv11\control interno\2. Auditorias
Informe de Seguimiento al Plan Anticorrupción Cuatrimestral Publicado en la Paágina Web de la entidad</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</si>
  <si>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</si>
  <si>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</si>
  <si>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</si>
  <si>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</si>
  <si>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</si>
  <si>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</si>
  <si>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Corrupcion</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</si>
  <si>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</si>
  <si>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</si>
  <si>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FUSS</t>
  </si>
  <si>
    <t xml:space="preserve">No. de  Visitas de seguimiento técnico y social de hogares beneficiacarios / No. total de visitas programadas .
</t>
  </si>
  <si>
    <t>Visitas</t>
  </si>
  <si>
    <t>Realizar tres visitas de seguimiento a las obras una al inicio otra en la ejecución y la última para el cierre de la obra.</t>
  </si>
  <si>
    <t>Insuficiente comunicación interna y externa para dar a conocer la gratuidad de los servicios prestados por la CVP</t>
  </si>
  <si>
    <t>Pérdida de imagen institucional
Sanciones y/o multas
Investigaciones ante entes de control</t>
  </si>
  <si>
    <t>Asistencias</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</si>
  <si>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</si>
  <si>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HUMANA</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</si>
  <si>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</si>
  <si>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negtivamente.</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</si>
  <si>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</si>
  <si>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1. Actos Administrativos de los protocolos de vinculación establecidos por la Entidad o Autoridd competente (Si aplica).
2. Documentación dispuesta en el Sistema Integrado de Gestión de la Entidad, referente a los Manuales Específicos de Funciones y el formato de verificación de requisitos mínimos; existentes y vigentes.
3. Base de datos de la Policia Nacional de Colombia, Registraduría Nacional del Estado Civil, Contraloría General de la República y Procuraduría General.</t>
  </si>
  <si>
    <t xml:space="preserve">Número de personas posesionadas en el periodo que cumplen efectivamente con los requisitos de acuerdo con el el perfil del empleo que ostentan / Número de personas posesionadas en el periodo a reportar </t>
  </si>
  <si>
    <t>1. Revisión, actualización y modernización del Sistema Integrado de Gestión del proceso de Gestión Humana.
2. Verificación, seguimiento y control por parte del Lider del Proceso a la correcta implementación de las herramientas para el proceso de vinculación de empleados públicos en la planta de personal de la Entidad.</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</si>
  <si>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</si>
  <si>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 xml:space="preserve">1. Que el nivel de prestigio y credibilidad de la Entidad se deteriore generando un efecto bola de nieve, impactando negtivamente.
2. Indagaciones e investigaciones derivadas de la acción u omisión de la falta, finalizando con sanciones de tipo administrativo, penal y disciplinario.
3. </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</si>
  <si>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</si>
  <si>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Compenssación Familiar, E.P.S. Fondos de Pensiones y cesantías, entre otros. </t>
  </si>
  <si>
    <t>Número de inconsistencias encontradas.</t>
  </si>
  <si>
    <t>1. Establecimiento del número de certificación en el Sistema Integrado de Gestión.
2. Verificación y validación de las novedades allegadas por el personal.</t>
  </si>
  <si>
    <r>
      <rPr>
        <b/>
        <sz val="10"/>
        <rFont val="Arial"/>
        <family val="2"/>
      </rPr>
      <t>Posesión indebida en empleos de la planta de personal</t>
    </r>
    <r>
      <rPr>
        <sz val="10"/>
        <rFont val="Arial"/>
        <family val="2"/>
      </rPr>
      <t>: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r>
  </si>
  <si>
    <r>
      <rPr>
        <b/>
        <sz val="10"/>
        <rFont val="Arial"/>
        <family val="2"/>
      </rPr>
      <t>Certificaciones Falsas</t>
    </r>
    <r>
      <rPr>
        <sz val="10"/>
        <rFont val="Arial"/>
        <family val="2"/>
      </rPr>
      <t>. (Se refiere a que se suministre certificaciones con información falsa o inexacta para acredittar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r>
  </si>
  <si>
    <t xml:space="preserve">Indicador:  Realizar 2 actividades encaminadas a fortalecer la cultura del autocontrol, Una en cada semestre
Calculo:   100%  Memoria de las actividades realizadas </t>
  </si>
  <si>
    <t xml:space="preserve">Indicador: Taller sobre la actualización de la metodología  para identificar riesgos de corrupción.                 
Seguimiento a la matriz de riesgos de corrupción 
Calculo:   50% taller lista de asistencia  y 50% Informes reportados como seguimiento al plan Anticorrupción y Atención al Ciudadano </t>
  </si>
  <si>
    <t>ASESOR DE CONTROL INTERNO</t>
  </si>
  <si>
    <t>Numero #</t>
  </si>
  <si>
    <t xml:space="preserve">Coordinar la adquisición de los bienes y servicios de la Caja de la Vivienda Popular, atendiendo principios de transparencia, economía y responsabilidad. </t>
  </si>
  <si>
    <t>Priorización en el plan de contratación  de las necesidades que no son de vital importante para el cumplimiento de la misionalidad de la entidad.</t>
  </si>
  <si>
    <t xml:space="preserve">Falta de planeación para satisfacer las diferentes necesidades de los procesos de entidad. </t>
  </si>
  <si>
    <t>La entidad no adquiere los bienes y servicios que ralmente necesit para el cumplimineto de su misionalidad.</t>
  </si>
  <si>
    <t>Base de datos actualizada para monitorear los contratos de adquisicón de bienes y servicios fundamentales para el buenfuncionamiento de la entidad.</t>
  </si>
  <si>
    <t>Plan de adquicisiones y ejecución presupuestal</t>
  </si>
  <si>
    <t>Base datos</t>
  </si>
  <si>
    <t>Monitorear la ejecución de los contratos por medio de los cuales se adquieren los bienes y servicios  relevantes para la entidad y que impactan su normal funcionamiento.</t>
  </si>
  <si>
    <t>Indebido cumplimiento del contrato por omisión o desconocimiento de las funciones de supervisión del mismo.</t>
  </si>
  <si>
    <t>Falta de seguiimiento y control de la ejecución contractual por parte del supervisor.</t>
  </si>
  <si>
    <t>Que el contratista no cumpla con las obligaciones estipuladas en el contrato.</t>
  </si>
  <si>
    <t xml:space="preserve">Realizar una revisión de los contratos de forma trimestral para verificar los informes de supervisión de los contratos suscritos por la entidad. </t>
  </si>
  <si>
    <t>Contratos</t>
  </si>
  <si>
    <t xml:space="preserve">Numero de informes de supervisión de contratos revisados/(No. De contratos  vigentes (10%) </t>
  </si>
  <si>
    <t>Verificar que los informes de supervisión se encuentren con el respectivo seguimiento a la ejecución del contrato.</t>
  </si>
  <si>
    <t>Contratación de bienes y servicios favoreciendo intereses a particulares y perfilando futuros contratistas.</t>
  </si>
  <si>
    <t>Para los recursos físicos, administrarlos  y controlarlos en condiciones de economía, eficacia, eficiencia y transparencia con el  proposito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</si>
  <si>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Emitir de forma irregular cheques y/o transferencias desde las cuentas de la entidad</t>
  </si>
  <si>
    <t>Falta de seguiimiento y control por parte de la persona encargada de realizar los pagos</t>
  </si>
  <si>
    <t>Que se realicen pagos injustificados</t>
  </si>
  <si>
    <t>Expediición de Registro Presupuestales que permitan la asignación irregular de recursos.</t>
  </si>
  <si>
    <t>Falta de control por parte de la persona encargada de ordenar el RP.</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</si>
  <si>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</si>
  <si>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Cobro por la realización de  trámites ante la CVP</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</si>
  <si>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</si>
  <si>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</si>
  <si>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 xml:space="preserve">Pieza comunicativa establecida para los diferentes módulos del proceso a la vista de los ciudadanos. Informar al finalizar el servicio prestado al ciudadano verbalmente sobre la gratuidad del mismo.
</t>
  </si>
  <si>
    <t>Normativa vigente, politica pública del servicio al ciudadano.</t>
  </si>
  <si>
    <t>No. De ciudadanos atendidos/ No. De ciudadanos informados y registrados en el aplicativo ENCAJA.</t>
  </si>
  <si>
    <t>Emitir un informe cuatrimestral indicando a   cuantos ciuddanos atendidos se les informó sobre la gratuidad del servicio.</t>
  </si>
  <si>
    <t>Tráfico de influencias</t>
  </si>
  <si>
    <t>Contar con información privilegiada y reservada de la entidad respecto de los productos de cada dirección  misional de la CVP</t>
  </si>
  <si>
    <t xml:space="preserve">Que se asignen los beneficios a personas que no son acreedoras del derecho </t>
  </si>
  <si>
    <t>Gestionar y elaborar con la oficina de comunicaciones, piezas audivisuales informando a la ciudadania los trámites y servicios que ofrece la CVP, con los requisitos para acceder a cada uno de ellos, esto de acuerdo a las funciones realizadas en las Misionales.</t>
  </si>
  <si>
    <t>Objetivos estatégicos de las áreas misionales</t>
  </si>
  <si>
    <t>Número de videos realizados y publicados</t>
  </si>
  <si>
    <t>Videos realizados</t>
  </si>
  <si>
    <t>1174 - Fortalecimiento de las tecnologías de información y la comunicación</t>
  </si>
  <si>
    <t xml:space="preserve">44 - Gobierno y ciudadanía Digital </t>
  </si>
  <si>
    <t>192 - Fortalecimiento institucional a través del uso de TIC</t>
  </si>
  <si>
    <t>943 - Fortalecimiento institucional para la transparencia, participación ciudadana, control y responsabilidad
social y anticorrupción</t>
  </si>
  <si>
    <t>Bajos niveles de interacción con el ciudadano en la comunicación digital plasmada en página web y redes sociales</t>
  </si>
  <si>
    <t>Riesgo de accesibilidad</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</si>
  <si>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</si>
  <si>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</si>
  <si>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</si>
  <si>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</si>
  <si>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</si>
  <si>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</si>
  <si>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</si>
  <si>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Mensual</t>
  </si>
  <si>
    <t>1. Realizar monitoreo mensual de las difernetes plataformas digitales y un plan de mejoramiento para aumentar visistas e interacciones según metas de los procedimientos. 
2.Iniciar estrategias de divulgación con un enfoque más visual y que facilite accesibilidad al usuario. 
3. Generar campañas para dar a conocer las secciones de interacción en página web y redes sociales en el marco de Ley de Transparecia a fin de que el ciudadano conozca cómo acceder a la información y como interactuar.                                                         4. Divulgar los mecanismos de presentación
directa de solicitudes, quejas y reclamos, pero y el  mecanismo de seguimiento a las PQR.</t>
  </si>
  <si>
    <t xml:space="preserve">PROYECTO ESTRATÉGICO </t>
  </si>
  <si>
    <t>185 - Fortalecimiento de la gestión pública. Efectiva y eficiente</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</si>
  <si>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</si>
  <si>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42 - Transparencia, gestión pública y servicio a la ciudadanía</t>
  </si>
  <si>
    <t>01- IGUALDAD DE CALIDAD DE VIDA</t>
  </si>
  <si>
    <t>02- DEMOCRACIA URBANA</t>
  </si>
  <si>
    <t>07- GOBIERNO LEGÍTIMO, FORTALECIMIENTO LOCAL Y EFICIENCIA</t>
  </si>
  <si>
    <t>43- Modernización Institucional</t>
  </si>
  <si>
    <t>189 - Modernización Administrativa</t>
  </si>
  <si>
    <t xml:space="preserve">MEJORAMIENTO DE BARRIOS </t>
  </si>
  <si>
    <t>URBANIZACIONES Y TITULACIÓN</t>
  </si>
  <si>
    <t>PREVENCIÓN DEL DAÑO ANTIJURÍDICO Y REPRESENTACIÓN JUDICIAL</t>
  </si>
  <si>
    <t>COMUNICACIONES</t>
  </si>
  <si>
    <t>EVALUACIÓN DE LA GESTIÓN</t>
  </si>
  <si>
    <t>REASENTAMIENTOS HUMANOS</t>
  </si>
  <si>
    <t>ADQUISICIÓN DE BIENES Y SERVICIOS</t>
  </si>
  <si>
    <t>ADMINISTRACIÓN Y CONTROL DE RECURSOS</t>
  </si>
  <si>
    <t>SERVICIO AL  CIUDADANO</t>
  </si>
  <si>
    <t>CORRECTIVO</t>
  </si>
  <si>
    <t xml:space="preserve">Informar a todos los benficiarios, sobre la gratuidad de los támites de la entidad.
Capacitar a los funcionarios que se encuentran en atención al ciudadano, para que tengan claridad en el manejo de los trámites  y velen por la transparencia del proceso.  </t>
  </si>
  <si>
    <t xml:space="preserve">Acompañamiento permanente, por parte del grupo social y jurídico de la Dirección, a las comunidades, de manera que se tenga claridad en la gratuidad de los trámites y servicios ofrecidos por la CVP. </t>
  </si>
  <si>
    <t>Procedimientos y Requisitos de Titulación, donde se evidencia el no cobro de los trámites ofrecidos por la CVP. 
Evaluación encuentro con la ciudadanía y/o Rendición de cuentas 
Actas y/o listados de asistencia con la comunidad</t>
  </si>
  <si>
    <t xml:space="preserve">Tabulación de las Evaluaciones realizadas a la ciudadanía 
</t>
  </si>
  <si>
    <t># de Reuniones / Total Meta Mes</t>
  </si>
  <si>
    <t xml:space="preserve">Cuatrimestral </t>
  </si>
  <si>
    <t xml:space="preserve">Socialización Realizada - Servidores Públicos </t>
  </si>
  <si>
    <t xml:space="preserve">No. de asistentes a la socialización / Total de servidores publicos de la DUT </t>
  </si>
  <si>
    <t>1. Realizar socialización de los compromisos establecidos en el acuerdo ético de la Dirección. 
2. Generar una obligación en los contratos con respecto al manejo de los sistemas de información.</t>
  </si>
  <si>
    <t xml:space="preserve">EFICIENCIA </t>
  </si>
  <si>
    <t>EFICIENCIA</t>
  </si>
  <si>
    <t>Cobro por la asistencia técnica para el trámite de actos de reconocimiento y/o Licencias de Construcción en el periodo ante curadurias urbanas</t>
  </si>
  <si>
    <t xml:space="preserve">Verficar, por medio de las visitas de supervision a la interventoria de las obras  por parte de los supervisores técnicos y sociales de la Dirección de Mejoramiento de Vivienda, en las areas priorizadas por la Secretaria Distrital del Hábita, reportando las inconsistencias, de ser el caso, en las Actas de Inspección de obra. </t>
  </si>
  <si>
    <t xml:space="preserve">N° de solicitudes para asistencia técnica de trámite de actos de reconocimiento y/o Licencias de Construcción en el periodo/ N° de solicitudes estimadas para asistencia técnica en el periodo. 
</t>
  </si>
  <si>
    <t xml:space="preserve">Informar a la ciudadanía de la gratuidad de los trámites,  mediante la atención de  solicitudes para asistencia técnica de actos de reconocimiento y/o Licencias de Construcción.
</t>
  </si>
  <si>
    <t xml:space="preserve">Fortalecer la estrategia social y de comunicación institucional hacia beneficiarios directos (poseedores y propietarios) y comunidad en general a traves de la asistencia técnica prestada por la CVP, para el trámite de actos de reconocimiento y/o Licencias de Construcción ante curadurias Urbanas
Concientizar al grupo encargado de la Asistencia Técnica de la Dirección de Mejoramiento de Vivienda, sobre la transparencia y ética que debe mantenerse en el manejo de los trámites. </t>
  </si>
  <si>
    <t>Negligencia en la atención de la defensa judicial de la entidad para favorecer intereses particulares</t>
  </si>
  <si>
    <t>No  cumplir con los tiempos establecidos u omitir las actuaciones, que buscan la protección de los intereses de la entidad en el proceso (Ej.: notificación), con el fin de recibir una contraprestación económica o política o administrativa.</t>
  </si>
  <si>
    <t xml:space="preserve">Revisión del Informe de seguimiento mensual  y acciones de mejora  al reporte de Google Analytics y de redes sociales. </t>
  </si>
  <si>
    <t>2- DEMOCRACIA URBANA</t>
  </si>
  <si>
    <t>Adquisicón de bienes y servicios</t>
  </si>
  <si>
    <t xml:space="preserve">Falta de requisitos habilitantes  ajustadosy pertinentes a lo que demanda el sector dentro del cual se enmarcará la contratación. </t>
  </si>
  <si>
    <t xml:space="preserve">Que se favorezca intereses particulares y personales. </t>
  </si>
  <si>
    <t>0.5</t>
  </si>
  <si>
    <t xml:space="preserve">Realizar, ajustar y complementar el analisis del sector, através del cual se pueda evidenciar, que los requsiitos habilitantes se encuentran debidamente soportados y fueron objeto de un estudio que determino la exigencia de los mismo, en cada uno de los procesos de seleccion objeto a desarrollar. </t>
  </si>
  <si>
    <t>Estudios previos</t>
  </si>
  <si>
    <t>Analisis del Sector Ajustado</t>
  </si>
  <si>
    <t>Enviar un memorando estableciendo las condiciones minimas que debe tener el documento análisis del sector.
Verificar con posterioridad que en los pocesos adelantados, se haya emitido dicho concepto con los ajustes indicados.</t>
  </si>
  <si>
    <t>Dirección de Gestión Corporativa</t>
  </si>
  <si>
    <t>Director(a) de Gestión Corporativa y CID</t>
  </si>
  <si>
    <t>Memorando con un módelo de documento análisis del sector mejorado.</t>
  </si>
  <si>
    <t xml:space="preserve">Realizar, suscribir y aportar dentro de las propuestas presentadas en los diferentes procesos de selección el compromiso anticorrupción. </t>
  </si>
  <si>
    <t>Documentos etapa precontractual</t>
  </si>
  <si>
    <t>Incluir dentro de los procesos de selección el compromiso anticorrupción para que sea suscrito por todos los proponentes.</t>
  </si>
  <si>
    <t>Todos los futuros contratistas de la CVP deberan firmar el compromiso anticorrupción cuando presentes los documentos de propuestas</t>
  </si>
  <si>
    <t>Inclusión del compromiso anticorrupción e los procesos contractuales adelantados en cada cuatrimestre.</t>
  </si>
  <si>
    <t>DIRECCIÓN DE GESTIÓN CORPORATIVA y CID</t>
  </si>
  <si>
    <t xml:space="preserve">SUBDIRECCIÓN FINANCIERA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</si>
</sst>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5"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sz val="12"/>
      <color theme="0"/>
      <name val="Arial"/>
      <family val="2"/>
    </font>
    <font>
      <b/>
      <sz val="11"/>
      <color theme="0"/>
      <name val="Arial"/>
      <family val="2"/>
    </font>
    <font>
      <sz val="11"/>
      <name val="Arial"/>
      <family val="2"/>
    </font>
    <font>
      <sz val="11"/>
      <color theme="0"/>
      <name val="Arial"/>
      <family val="2"/>
    </font>
  </fonts>
  <fills count="11">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7">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cellStyleXfs>
  <cellXfs count="206">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2" fillId="0" borderId="0" xfId="0" applyNumberFormat="1" applyFont="1"/>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pplyProtection="1">
      <alignment vertical="center" wrapText="1"/>
      <protection locked="0"/>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3" fillId="0" borderId="0" xfId="0" applyFont="1" applyAlignment="1">
      <alignment horizontal="center" vertic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2" fillId="8" borderId="1"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5"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7" xfId="0" applyFont="1" applyBorder="1" applyAlignment="1">
      <alignment horizontal="left" vertical="top" wrapText="1"/>
    </xf>
    <xf numFmtId="0" fontId="2" fillId="0" borderId="11"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horizontal="left" vertical="top" wrapText="1"/>
    </xf>
    <xf numFmtId="0" fontId="2" fillId="0" borderId="12" xfId="0" applyFont="1" applyBorder="1" applyAlignment="1">
      <alignment vertical="top" wrapText="1"/>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10" borderId="1" xfId="0" applyFont="1" applyFill="1" applyBorder="1" applyAlignment="1">
      <alignment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7" xfId="0" applyFont="1" applyFill="1" applyBorder="1" applyAlignment="1">
      <alignment horizontal="left" vertical="center" wrapText="1"/>
    </xf>
    <xf numFmtId="9" fontId="10" fillId="4"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3" fillId="0" borderId="1" xfId="0" applyNumberFormat="1" applyFont="1" applyFill="1" applyBorder="1" applyAlignment="1" applyProtection="1">
      <alignment vertical="center" wrapText="1"/>
      <protection locked="0"/>
    </xf>
    <xf numFmtId="9" fontId="10" fillId="9" borderId="1" xfId="0" applyNumberFormat="1"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7"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NumberFormat="1" applyFont="1" applyFill="1" applyBorder="1" applyAlignment="1" applyProtection="1">
      <alignment horizontal="justify" vertical="center" wrapText="1"/>
      <protection locked="0"/>
    </xf>
    <xf numFmtId="0" fontId="2" fillId="0" borderId="1" xfId="1"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2" fillId="10" borderId="1" xfId="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5"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1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10" borderId="16"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2" fillId="0" borderId="20"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2" fillId="0" borderId="0" xfId="0" applyFont="1" applyBorder="1" applyAlignment="1">
      <alignment horizontal="center" wrapText="1"/>
    </xf>
    <xf numFmtId="0" fontId="2" fillId="0" borderId="1" xfId="0" applyFont="1" applyBorder="1" applyAlignment="1">
      <alignment horizontal="left"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0" borderId="14"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2" fillId="0" borderId="10"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 xfId="0" applyFont="1" applyBorder="1" applyAlignment="1">
      <alignment horizontal="left" vertical="center"/>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8" borderId="13"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12" fillId="5" borderId="0"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13" fillId="0" borderId="13" xfId="0" applyNumberFormat="1" applyFont="1" applyFill="1" applyBorder="1" applyAlignment="1" applyProtection="1">
      <alignment horizontal="center" vertical="center" wrapText="1"/>
      <protection locked="0"/>
    </xf>
    <xf numFmtId="0" fontId="13" fillId="0" borderId="14" xfId="0" applyNumberFormat="1" applyFont="1" applyFill="1" applyBorder="1" applyAlignment="1" applyProtection="1">
      <alignment horizontal="center" vertical="center" wrapText="1"/>
      <protection locked="0"/>
    </xf>
  </cellXfs>
  <cellStyles count="7">
    <cellStyle name="Millares 2" xfId="2"/>
    <cellStyle name="Normal" xfId="0" builtinId="0"/>
    <cellStyle name="Normal 2" xfId="4"/>
    <cellStyle name="Normal 2 2" xfId="1"/>
    <cellStyle name="Normal 4" xfId="6"/>
    <cellStyle name="Porcentaje 2" xfId="3"/>
    <cellStyle name="Porcentual 2" xfId="5"/>
  </cellStyles>
  <dxfs count="72">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GRodriguez/Downloads/208-PLA-Ft-05%20MATRIZ%20DE%20RIESGOS%20INSTITUCIONAL%20Y%20ANTICORRUPCI&#211;N%20V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mgarcia/Downloads/FORMULACION%20MATRIZ%20ANTICORRUPCION%20PRCESO%20DE%20GESTI&#211;N%20HUMAN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preyes/Downloads/Matriz%20&#193;reas/MATRIZ%20DE%20RIESGOS%20Comunicaciones%2027EN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211;N%20V5%20%20DUT%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mgarcia/Downloads/Matriz%20Anticorrupci&#243;n%20y%20Atenci&#243;n%20al%20Ciudadano%20-%20Jur&#237;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AMejia/Downloads/FORMULACION%20MATRIZ%20ANTICORRUPCION%20-%20SISTEMAS%2027-01-2017%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O&#769;N%20V5%20admin%20inform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211;N%2026.01.2017%20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ACordoba/Desktop/208-PLA-Ft-05%20MATRIZ%20DE%20RIESGOS%20INSTITUCIONAL%20Y%20ANTICORRUPCI&#211;N%20Reasentamientos%2026.01.2017%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AMejia/Downloads/Copia%20de%20208-PLA-Ft-05%20MATRIZ%20DE%20RIESGOS%20INSTITUCIONAL%20Y%20ANTICORRUPCI&#211;N%20V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2" customWidth="1"/>
    <col min="2" max="2" width="59.7109375" style="12" customWidth="1"/>
    <col min="3" max="3" width="6.85546875" style="24" customWidth="1"/>
    <col min="4" max="4" width="22.5703125" style="12" customWidth="1"/>
    <col min="5" max="5" width="28.42578125" style="12" customWidth="1"/>
    <col min="6" max="6" width="54.28515625" style="12" customWidth="1"/>
    <col min="7" max="7" width="10" style="12" customWidth="1"/>
    <col min="8" max="8" width="31" style="12" customWidth="1"/>
    <col min="9" max="9" width="15.7109375" style="12" customWidth="1"/>
    <col min="10" max="10" width="28.28515625" style="12" customWidth="1"/>
    <col min="11" max="11" width="5.85546875" style="63" customWidth="1"/>
    <col min="12" max="13" width="28.28515625" style="63" customWidth="1"/>
    <col min="14" max="14" width="8.7109375" style="63" customWidth="1"/>
    <col min="15" max="15" width="41.140625" style="63" customWidth="1"/>
    <col min="16" max="16" width="7.5703125" style="63" customWidth="1"/>
    <col min="17" max="17" width="28.28515625" style="63" customWidth="1"/>
    <col min="18" max="18" width="9" style="63" customWidth="1"/>
    <col min="19" max="20" width="28.28515625" style="63" customWidth="1"/>
    <col min="21" max="21" width="11.42578125" style="63" customWidth="1"/>
    <col min="22" max="22" width="28.28515625" style="63" customWidth="1"/>
    <col min="23" max="23" width="11.85546875" style="63" customWidth="1"/>
    <col min="24" max="24" width="16.5703125" style="63" customWidth="1"/>
    <col min="25" max="25" width="20.42578125" style="63" customWidth="1"/>
    <col min="26" max="26" width="47.5703125" style="63" customWidth="1"/>
    <col min="27" max="27" width="7.5703125" style="63" customWidth="1"/>
    <col min="28" max="28" width="11.42578125" style="12"/>
    <col min="29" max="29" width="18.28515625" style="12" customWidth="1"/>
    <col min="30" max="31" width="11.42578125" style="12"/>
    <col min="32" max="32" width="27.140625" style="12" customWidth="1"/>
    <col min="33" max="33" width="22.5703125" style="12" customWidth="1"/>
    <col min="34" max="34" width="22" style="25" customWidth="1"/>
    <col min="35" max="16384" width="11.42578125" style="12"/>
  </cols>
  <sheetData>
    <row r="2" spans="1:34" x14ac:dyDescent="0.25">
      <c r="A2" s="11" t="s">
        <v>3</v>
      </c>
      <c r="B2" s="27" t="s">
        <v>158</v>
      </c>
      <c r="C2" s="37"/>
      <c r="D2" s="133" t="s">
        <v>16</v>
      </c>
      <c r="E2" s="134"/>
      <c r="F2" s="135"/>
      <c r="H2" s="130" t="s">
        <v>30</v>
      </c>
      <c r="I2" s="130"/>
      <c r="J2" s="130"/>
      <c r="K2" s="37"/>
      <c r="L2" s="37"/>
      <c r="M2" s="37"/>
      <c r="N2" s="37"/>
      <c r="O2" s="37"/>
      <c r="P2" s="37"/>
      <c r="Q2" s="37"/>
      <c r="R2" s="37"/>
      <c r="S2" s="37"/>
      <c r="T2" s="37"/>
      <c r="U2" s="37"/>
      <c r="V2" s="37"/>
      <c r="W2" s="37"/>
      <c r="X2" s="37"/>
      <c r="Y2" s="37"/>
      <c r="Z2" s="37"/>
      <c r="AA2" s="37"/>
      <c r="AB2" s="13" t="s">
        <v>49</v>
      </c>
      <c r="AC2" s="13" t="s">
        <v>50</v>
      </c>
      <c r="AD2" s="13" t="s">
        <v>51</v>
      </c>
      <c r="AF2" s="13" t="s">
        <v>110</v>
      </c>
      <c r="AG2" s="13" t="s">
        <v>111</v>
      </c>
      <c r="AH2" s="13" t="s">
        <v>146</v>
      </c>
    </row>
    <row r="3" spans="1:34" ht="87" customHeight="1" x14ac:dyDescent="0.25">
      <c r="A3" s="14" t="s">
        <v>8</v>
      </c>
      <c r="B3" s="28" t="s">
        <v>159</v>
      </c>
      <c r="C3" s="35"/>
      <c r="D3" s="44" t="s">
        <v>186</v>
      </c>
      <c r="E3" s="136" t="s">
        <v>75</v>
      </c>
      <c r="F3" s="136"/>
      <c r="G3" s="15"/>
      <c r="H3" s="16" t="s">
        <v>27</v>
      </c>
      <c r="I3" s="16" t="s">
        <v>28</v>
      </c>
      <c r="J3" s="16" t="s">
        <v>29</v>
      </c>
      <c r="K3" s="37"/>
      <c r="L3" s="131" t="s">
        <v>35</v>
      </c>
      <c r="M3" s="132"/>
      <c r="N3" s="66"/>
      <c r="O3" s="50" t="s">
        <v>73</v>
      </c>
      <c r="P3" s="66"/>
      <c r="Q3" s="40" t="s">
        <v>69</v>
      </c>
      <c r="R3" s="66"/>
      <c r="S3" s="129" t="s">
        <v>42</v>
      </c>
      <c r="T3" s="129"/>
      <c r="U3" s="66"/>
      <c r="V3" s="40" t="s">
        <v>71</v>
      </c>
      <c r="W3" s="64"/>
      <c r="X3" s="130" t="s">
        <v>40</v>
      </c>
      <c r="Y3" s="130"/>
      <c r="Z3" s="130"/>
      <c r="AA3" s="64"/>
      <c r="AB3" s="18">
        <v>1</v>
      </c>
      <c r="AC3" s="18" t="s">
        <v>52</v>
      </c>
      <c r="AD3" s="18">
        <v>2015</v>
      </c>
      <c r="AF3" s="17" t="s">
        <v>112</v>
      </c>
      <c r="AG3" s="14" t="s">
        <v>124</v>
      </c>
      <c r="AH3" s="14" t="s">
        <v>124</v>
      </c>
    </row>
    <row r="4" spans="1:34" ht="89.25" customHeight="1" x14ac:dyDescent="0.25">
      <c r="A4" s="14" t="s">
        <v>157</v>
      </c>
      <c r="B4" s="28" t="s">
        <v>202</v>
      </c>
      <c r="C4" s="35"/>
      <c r="D4" s="44" t="s">
        <v>187</v>
      </c>
      <c r="E4" s="136" t="s">
        <v>76</v>
      </c>
      <c r="F4" s="136"/>
      <c r="G4" s="15"/>
      <c r="H4" s="17" t="s">
        <v>17</v>
      </c>
      <c r="I4" s="19">
        <v>5</v>
      </c>
      <c r="J4" s="17" t="s">
        <v>22</v>
      </c>
      <c r="K4" s="61"/>
      <c r="L4" s="16" t="s">
        <v>34</v>
      </c>
      <c r="M4" s="16" t="s">
        <v>28</v>
      </c>
      <c r="N4" s="37"/>
      <c r="O4" s="14" t="s">
        <v>197</v>
      </c>
      <c r="P4" s="37"/>
      <c r="Q4" s="2" t="s">
        <v>175</v>
      </c>
      <c r="R4" s="37"/>
      <c r="S4" s="16" t="s">
        <v>34</v>
      </c>
      <c r="T4" s="16" t="s">
        <v>28</v>
      </c>
      <c r="U4" s="37"/>
      <c r="V4" s="2" t="s">
        <v>178</v>
      </c>
      <c r="W4" s="65"/>
      <c r="X4" s="38" t="s">
        <v>27</v>
      </c>
      <c r="Y4" s="38" t="s">
        <v>28</v>
      </c>
      <c r="Z4" s="38" t="s">
        <v>29</v>
      </c>
      <c r="AA4" s="65"/>
      <c r="AB4" s="18">
        <f t="shared" ref="AB4:AB18" si="0">AB3+1</f>
        <v>2</v>
      </c>
      <c r="AC4" s="18" t="s">
        <v>53</v>
      </c>
      <c r="AD4" s="18">
        <f t="shared" ref="AD4:AD9" si="1">AD3+1</f>
        <v>2016</v>
      </c>
      <c r="AF4" s="14" t="s">
        <v>113</v>
      </c>
      <c r="AG4" s="14" t="s">
        <v>137</v>
      </c>
      <c r="AH4" s="14" t="s">
        <v>147</v>
      </c>
    </row>
    <row r="5" spans="1:34" ht="120" customHeight="1" x14ac:dyDescent="0.25">
      <c r="A5" s="14" t="s">
        <v>6</v>
      </c>
      <c r="B5" s="28" t="s">
        <v>160</v>
      </c>
      <c r="C5" s="35"/>
      <c r="D5" s="44" t="s">
        <v>188</v>
      </c>
      <c r="E5" s="136" t="s">
        <v>77</v>
      </c>
      <c r="F5" s="136"/>
      <c r="G5" s="15"/>
      <c r="H5" s="17" t="s">
        <v>18</v>
      </c>
      <c r="I5" s="19">
        <v>4</v>
      </c>
      <c r="J5" s="17" t="s">
        <v>23</v>
      </c>
      <c r="K5" s="61"/>
      <c r="L5" s="22" t="s">
        <v>183</v>
      </c>
      <c r="M5" s="18">
        <v>0.5</v>
      </c>
      <c r="N5" s="67"/>
      <c r="O5" s="14" t="s">
        <v>198</v>
      </c>
      <c r="P5" s="67"/>
      <c r="Q5" s="2" t="s">
        <v>176</v>
      </c>
      <c r="R5" s="67"/>
      <c r="S5" s="22" t="s">
        <v>43</v>
      </c>
      <c r="T5" s="18">
        <v>1</v>
      </c>
      <c r="U5" s="67"/>
      <c r="V5" s="2" t="s">
        <v>179</v>
      </c>
      <c r="W5" s="65"/>
      <c r="X5" s="45" t="s">
        <v>171</v>
      </c>
      <c r="Y5" s="19">
        <v>1</v>
      </c>
      <c r="Z5" s="39" t="s">
        <v>41</v>
      </c>
      <c r="AA5" s="65"/>
      <c r="AB5" s="18">
        <f t="shared" si="0"/>
        <v>3</v>
      </c>
      <c r="AC5" s="18" t="s">
        <v>54</v>
      </c>
      <c r="AD5" s="18">
        <f t="shared" si="1"/>
        <v>2017</v>
      </c>
      <c r="AF5" s="14" t="s">
        <v>114</v>
      </c>
      <c r="AG5" s="14" t="s">
        <v>127</v>
      </c>
      <c r="AH5" s="14" t="s">
        <v>125</v>
      </c>
    </row>
    <row r="6" spans="1:34" ht="129.75" customHeight="1" x14ac:dyDescent="0.25">
      <c r="A6" s="14" t="s">
        <v>12</v>
      </c>
      <c r="B6" s="28" t="s">
        <v>161</v>
      </c>
      <c r="C6" s="35"/>
      <c r="D6" s="44" t="s">
        <v>189</v>
      </c>
      <c r="E6" s="136" t="s">
        <v>78</v>
      </c>
      <c r="F6" s="136"/>
      <c r="G6" s="15"/>
      <c r="H6" s="17" t="s">
        <v>19</v>
      </c>
      <c r="I6" s="19">
        <v>3</v>
      </c>
      <c r="J6" s="17" t="s">
        <v>24</v>
      </c>
      <c r="K6" s="61"/>
      <c r="L6" s="22" t="s">
        <v>184</v>
      </c>
      <c r="M6" s="18">
        <v>1</v>
      </c>
      <c r="N6" s="67"/>
      <c r="O6" s="14" t="s">
        <v>199</v>
      </c>
      <c r="P6" s="67"/>
      <c r="Q6" s="2" t="s">
        <v>177</v>
      </c>
      <c r="R6" s="67"/>
      <c r="S6" s="22" t="s">
        <v>44</v>
      </c>
      <c r="T6" s="18">
        <v>2</v>
      </c>
      <c r="U6" s="67"/>
      <c r="V6" s="2" t="s">
        <v>180</v>
      </c>
      <c r="W6" s="65"/>
      <c r="X6" s="45" t="s">
        <v>172</v>
      </c>
      <c r="Y6" s="19">
        <v>2</v>
      </c>
      <c r="Z6" s="39" t="s">
        <v>91</v>
      </c>
      <c r="AA6" s="65"/>
      <c r="AB6" s="18">
        <f t="shared" si="0"/>
        <v>4</v>
      </c>
      <c r="AC6" s="18" t="s">
        <v>55</v>
      </c>
      <c r="AD6" s="18">
        <f t="shared" si="1"/>
        <v>2018</v>
      </c>
      <c r="AF6" s="14" t="s">
        <v>115</v>
      </c>
      <c r="AG6" s="14" t="s">
        <v>128</v>
      </c>
      <c r="AH6" s="14" t="s">
        <v>126</v>
      </c>
    </row>
    <row r="7" spans="1:34" ht="106.5" customHeight="1" x14ac:dyDescent="0.25">
      <c r="A7" s="14" t="s">
        <v>5</v>
      </c>
      <c r="B7" s="28" t="s">
        <v>163</v>
      </c>
      <c r="C7" s="35"/>
      <c r="D7" s="44" t="s">
        <v>107</v>
      </c>
      <c r="E7" s="136" t="s">
        <v>79</v>
      </c>
      <c r="F7" s="136"/>
      <c r="G7" s="15"/>
      <c r="H7" s="17" t="s">
        <v>20</v>
      </c>
      <c r="I7" s="19">
        <v>2</v>
      </c>
      <c r="J7" s="17" t="s">
        <v>25</v>
      </c>
      <c r="K7" s="61"/>
      <c r="L7" s="61"/>
      <c r="M7" s="61"/>
      <c r="N7" s="61"/>
      <c r="O7" s="14" t="s">
        <v>200</v>
      </c>
      <c r="P7" s="61"/>
      <c r="Q7" s="61"/>
      <c r="R7" s="61"/>
      <c r="S7" s="22" t="s">
        <v>45</v>
      </c>
      <c r="T7" s="18">
        <v>3</v>
      </c>
      <c r="U7" s="61"/>
      <c r="V7" s="61"/>
      <c r="W7" s="61"/>
      <c r="X7" s="45" t="s">
        <v>173</v>
      </c>
      <c r="Y7" s="19">
        <v>3</v>
      </c>
      <c r="Z7" s="39" t="s">
        <v>90</v>
      </c>
      <c r="AA7" s="61"/>
      <c r="AB7" s="18">
        <f t="shared" si="0"/>
        <v>5</v>
      </c>
      <c r="AC7" s="18" t="s">
        <v>56</v>
      </c>
      <c r="AD7" s="18">
        <f t="shared" si="1"/>
        <v>2019</v>
      </c>
      <c r="AF7" s="14" t="s">
        <v>116</v>
      </c>
      <c r="AG7" s="14" t="s">
        <v>129</v>
      </c>
      <c r="AH7" s="14" t="s">
        <v>148</v>
      </c>
    </row>
    <row r="8" spans="1:34" ht="90" customHeight="1" x14ac:dyDescent="0.25">
      <c r="A8" s="14" t="s">
        <v>4</v>
      </c>
      <c r="B8" s="28" t="s">
        <v>164</v>
      </c>
      <c r="C8" s="35"/>
      <c r="D8" s="44" t="s">
        <v>190</v>
      </c>
      <c r="E8" s="137" t="s">
        <v>39</v>
      </c>
      <c r="F8" s="137"/>
      <c r="G8" s="15"/>
      <c r="H8" s="17" t="s">
        <v>21</v>
      </c>
      <c r="I8" s="19">
        <v>1</v>
      </c>
      <c r="J8" s="17" t="s">
        <v>26</v>
      </c>
      <c r="K8" s="61"/>
      <c r="L8" s="40" t="s">
        <v>72</v>
      </c>
      <c r="M8" s="61"/>
      <c r="N8" s="61"/>
      <c r="O8" s="68" t="s">
        <v>201</v>
      </c>
      <c r="P8" s="61"/>
      <c r="Q8" s="61"/>
      <c r="R8" s="61"/>
      <c r="S8" s="22" t="s">
        <v>46</v>
      </c>
      <c r="T8" s="18">
        <v>4</v>
      </c>
      <c r="U8" s="61"/>
      <c r="V8" s="61"/>
      <c r="W8" s="61"/>
      <c r="X8" s="45" t="s">
        <v>174</v>
      </c>
      <c r="Y8" s="19">
        <v>4</v>
      </c>
      <c r="Z8" s="39" t="s">
        <v>89</v>
      </c>
      <c r="AA8" s="61"/>
      <c r="AB8" s="18">
        <f t="shared" si="0"/>
        <v>6</v>
      </c>
      <c r="AC8" s="18" t="s">
        <v>57</v>
      </c>
      <c r="AD8" s="18">
        <f t="shared" si="1"/>
        <v>2020</v>
      </c>
      <c r="AF8" s="14" t="s">
        <v>117</v>
      </c>
      <c r="AG8" s="14" t="s">
        <v>130</v>
      </c>
      <c r="AH8" s="14" t="s">
        <v>149</v>
      </c>
    </row>
    <row r="9" spans="1:34" ht="136.5" customHeight="1" x14ac:dyDescent="0.25">
      <c r="A9" s="14" t="s">
        <v>13</v>
      </c>
      <c r="B9" s="28" t="s">
        <v>162</v>
      </c>
      <c r="C9" s="35"/>
      <c r="D9" s="44" t="s">
        <v>191</v>
      </c>
      <c r="E9" s="137" t="s">
        <v>80</v>
      </c>
      <c r="F9" s="137"/>
      <c r="G9" s="15"/>
      <c r="H9" s="15"/>
      <c r="I9" s="20"/>
      <c r="J9" s="15"/>
      <c r="K9" s="62"/>
      <c r="L9" s="2" t="s">
        <v>181</v>
      </c>
      <c r="M9" s="62"/>
      <c r="N9" s="62"/>
      <c r="O9" s="62"/>
      <c r="P9" s="62"/>
      <c r="Q9" s="62"/>
      <c r="R9" s="62"/>
      <c r="S9" s="22" t="s">
        <v>47</v>
      </c>
      <c r="T9" s="23">
        <v>5</v>
      </c>
      <c r="U9" s="62"/>
      <c r="V9" s="62"/>
      <c r="W9" s="62"/>
      <c r="X9" s="62"/>
      <c r="Y9" s="62"/>
      <c r="Z9" s="62"/>
      <c r="AA9" s="62"/>
      <c r="AB9" s="18">
        <f t="shared" si="0"/>
        <v>7</v>
      </c>
      <c r="AC9" s="18" t="s">
        <v>58</v>
      </c>
      <c r="AD9" s="18">
        <f t="shared" si="1"/>
        <v>2021</v>
      </c>
      <c r="AF9" s="14" t="s">
        <v>118</v>
      </c>
      <c r="AG9" s="14" t="s">
        <v>131</v>
      </c>
      <c r="AH9" s="14" t="s">
        <v>150</v>
      </c>
    </row>
    <row r="10" spans="1:34" ht="69.75" customHeight="1" x14ac:dyDescent="0.25">
      <c r="A10" s="14" t="s">
        <v>9</v>
      </c>
      <c r="B10" s="28" t="s">
        <v>165</v>
      </c>
      <c r="C10" s="35"/>
      <c r="D10" s="44" t="s">
        <v>192</v>
      </c>
      <c r="E10" s="137" t="s">
        <v>81</v>
      </c>
      <c r="F10" s="137"/>
      <c r="G10" s="15"/>
      <c r="L10" s="2" t="s">
        <v>182</v>
      </c>
      <c r="AB10" s="18">
        <f>AB9+1</f>
        <v>8</v>
      </c>
      <c r="AC10" s="18" t="s">
        <v>59</v>
      </c>
      <c r="AD10" s="18"/>
      <c r="AF10" s="14" t="s">
        <v>119</v>
      </c>
      <c r="AG10" s="14" t="s">
        <v>132</v>
      </c>
    </row>
    <row r="11" spans="1:34" ht="100.5" customHeight="1" x14ac:dyDescent="0.25">
      <c r="A11" s="21" t="s">
        <v>10</v>
      </c>
      <c r="B11" s="28" t="s">
        <v>203</v>
      </c>
      <c r="C11" s="35"/>
      <c r="G11" s="15"/>
      <c r="AB11" s="18">
        <f t="shared" si="0"/>
        <v>9</v>
      </c>
      <c r="AC11" s="18" t="s">
        <v>60</v>
      </c>
      <c r="AD11" s="18"/>
      <c r="AF11" s="14" t="s">
        <v>120</v>
      </c>
      <c r="AG11" s="14" t="s">
        <v>133</v>
      </c>
    </row>
    <row r="12" spans="1:34" ht="57.75" customHeight="1" x14ac:dyDescent="0.25">
      <c r="A12" s="21" t="s">
        <v>108</v>
      </c>
      <c r="B12" s="28" t="s">
        <v>167</v>
      </c>
      <c r="C12" s="35"/>
      <c r="G12" s="15"/>
      <c r="AB12" s="18">
        <f t="shared" si="0"/>
        <v>10</v>
      </c>
      <c r="AC12" s="18" t="s">
        <v>61</v>
      </c>
      <c r="AD12" s="18"/>
      <c r="AF12" s="14" t="s">
        <v>121</v>
      </c>
      <c r="AG12" s="14" t="s">
        <v>134</v>
      </c>
    </row>
    <row r="13" spans="1:34" ht="66" customHeight="1" x14ac:dyDescent="0.25">
      <c r="A13" s="21" t="s">
        <v>11</v>
      </c>
      <c r="B13" s="28" t="s">
        <v>166</v>
      </c>
      <c r="C13" s="35"/>
      <c r="G13" s="15"/>
      <c r="AB13" s="18">
        <f t="shared" si="0"/>
        <v>11</v>
      </c>
      <c r="AC13" s="18" t="s">
        <v>62</v>
      </c>
      <c r="AD13" s="18"/>
      <c r="AF13" s="14" t="s">
        <v>122</v>
      </c>
      <c r="AG13" s="14" t="s">
        <v>135</v>
      </c>
    </row>
    <row r="14" spans="1:34" ht="105" customHeight="1" x14ac:dyDescent="0.25">
      <c r="A14" s="21" t="s">
        <v>14</v>
      </c>
      <c r="B14" s="28" t="s">
        <v>168</v>
      </c>
      <c r="C14" s="35"/>
      <c r="G14" s="15"/>
      <c r="AB14" s="18">
        <f t="shared" si="0"/>
        <v>12</v>
      </c>
      <c r="AC14" s="18" t="s">
        <v>63</v>
      </c>
      <c r="AD14" s="18"/>
      <c r="AF14" s="14" t="s">
        <v>123</v>
      </c>
      <c r="AG14" s="14" t="s">
        <v>136</v>
      </c>
    </row>
    <row r="15" spans="1:34" ht="90" customHeight="1" x14ac:dyDescent="0.25">
      <c r="B15" s="15"/>
      <c r="C15" s="36"/>
      <c r="G15" s="15"/>
      <c r="AB15" s="18">
        <f t="shared" si="0"/>
        <v>13</v>
      </c>
      <c r="AC15" s="18"/>
      <c r="AD15" s="18"/>
    </row>
    <row r="16" spans="1:34" x14ac:dyDescent="0.25">
      <c r="AB16" s="18">
        <f t="shared" si="0"/>
        <v>14</v>
      </c>
      <c r="AC16" s="18"/>
      <c r="AD16" s="18"/>
    </row>
    <row r="17" spans="11:30" x14ac:dyDescent="0.25">
      <c r="K17" s="64"/>
      <c r="L17" s="64"/>
      <c r="M17" s="64"/>
      <c r="N17" s="64"/>
      <c r="O17" s="64"/>
      <c r="P17" s="64"/>
      <c r="Q17" s="64"/>
      <c r="R17" s="64"/>
      <c r="S17" s="64"/>
      <c r="T17" s="64"/>
      <c r="U17" s="64"/>
      <c r="V17" s="64"/>
      <c r="W17" s="64"/>
      <c r="X17" s="64"/>
      <c r="Y17" s="64"/>
      <c r="Z17" s="64"/>
      <c r="AA17" s="64"/>
      <c r="AB17" s="18">
        <f t="shared" si="0"/>
        <v>15</v>
      </c>
      <c r="AC17" s="18"/>
      <c r="AD17" s="18"/>
    </row>
    <row r="18" spans="11:30" x14ac:dyDescent="0.25">
      <c r="K18" s="65"/>
      <c r="L18" s="65"/>
      <c r="M18" s="65"/>
      <c r="N18" s="65"/>
      <c r="O18" s="65"/>
      <c r="P18" s="65"/>
      <c r="Q18" s="65"/>
      <c r="R18" s="65"/>
      <c r="S18" s="65"/>
      <c r="T18" s="65"/>
      <c r="U18" s="65"/>
      <c r="V18" s="65"/>
      <c r="W18" s="65"/>
      <c r="X18" s="65"/>
      <c r="Y18" s="65"/>
      <c r="Z18" s="65"/>
      <c r="AA18" s="65"/>
      <c r="AB18" s="18">
        <f t="shared" si="0"/>
        <v>16</v>
      </c>
      <c r="AC18" s="18"/>
      <c r="AD18" s="18"/>
    </row>
    <row r="19" spans="11:30" x14ac:dyDescent="0.25">
      <c r="AB19" s="20"/>
      <c r="AC19" s="20"/>
    </row>
    <row r="20" spans="11:30" x14ac:dyDescent="0.25">
      <c r="AB20" s="20"/>
      <c r="AC20" s="20"/>
    </row>
    <row r="21" spans="11:30" x14ac:dyDescent="0.25">
      <c r="AB21" s="20"/>
      <c r="AC21" s="20"/>
    </row>
    <row r="22" spans="11:30" x14ac:dyDescent="0.25">
      <c r="AB22" s="20"/>
      <c r="AC22" s="20"/>
    </row>
    <row r="23" spans="11:30" x14ac:dyDescent="0.25">
      <c r="AB23" s="20"/>
      <c r="AC23" s="20"/>
    </row>
    <row r="24" spans="11:30" x14ac:dyDescent="0.25">
      <c r="AB24" s="20"/>
      <c r="AC24" s="20"/>
    </row>
    <row r="25" spans="11:30" x14ac:dyDescent="0.25">
      <c r="AB25" s="20"/>
      <c r="AC25" s="20"/>
    </row>
    <row r="26" spans="11:30" x14ac:dyDescent="0.25">
      <c r="AB26" s="20"/>
      <c r="AC26" s="20"/>
    </row>
    <row r="27" spans="11:30" x14ac:dyDescent="0.25">
      <c r="AB27" s="20"/>
      <c r="AC27" s="20"/>
    </row>
    <row r="28" spans="11:30" x14ac:dyDescent="0.25">
      <c r="AB28" s="20"/>
      <c r="AC28" s="20"/>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P113"/>
  <sheetViews>
    <sheetView showGridLines="0" topLeftCell="AG1" zoomScale="70" zoomScaleNormal="70" zoomScaleSheetLayoutView="55" workbookViewId="0">
      <pane ySplit="9" topLeftCell="A10" activePane="bottomLeft" state="frozen"/>
      <selection activeCell="C1" sqref="C1"/>
      <selection pane="bottomLeft" activeCell="AL43" sqref="AL43"/>
    </sheetView>
  </sheetViews>
  <sheetFormatPr baseColWidth="10" defaultColWidth="11.42578125" defaultRowHeight="12.75" x14ac:dyDescent="0.2"/>
  <cols>
    <col min="1" max="2" width="2.7109375" style="1" customWidth="1"/>
    <col min="3" max="6" width="24.7109375" style="6" customWidth="1"/>
    <col min="7" max="7" width="40.7109375" style="6" customWidth="1"/>
    <col min="8" max="8" width="24.7109375" style="1" customWidth="1"/>
    <col min="9" max="9" width="57" style="1" customWidth="1"/>
    <col min="10" max="10" width="24.7109375" style="4" customWidth="1"/>
    <col min="11" max="11" width="45.85546875" style="1" customWidth="1"/>
    <col min="12" max="12" width="51.5703125" style="1" customWidth="1"/>
    <col min="13" max="13" width="24.7109375" style="4" customWidth="1"/>
    <col min="14" max="15" width="24.7109375" style="1" customWidth="1"/>
    <col min="16" max="16" width="24.7109375" style="7" customWidth="1"/>
    <col min="17" max="19" width="24.7109375" style="4" customWidth="1"/>
    <col min="20" max="41" width="24.7109375" style="1" customWidth="1"/>
    <col min="42" max="42" width="9.7109375" style="1" customWidth="1"/>
    <col min="43" max="43" width="11.5703125" style="1" customWidth="1"/>
    <col min="44" max="46" width="9.7109375" style="1" customWidth="1"/>
    <col min="47" max="47" width="12.28515625" style="1" customWidth="1"/>
    <col min="48" max="48" width="24.5703125" style="1" customWidth="1"/>
    <col min="49" max="49" width="22.85546875" style="1" customWidth="1"/>
    <col min="50" max="50" width="40.7109375" style="1" customWidth="1"/>
    <col min="51" max="51" width="29.85546875" style="1" customWidth="1"/>
    <col min="52" max="52" width="19.7109375" style="1" customWidth="1"/>
    <col min="53" max="53" width="33.28515625" style="1" customWidth="1"/>
    <col min="54" max="54" width="27.140625" style="1" customWidth="1"/>
    <col min="55" max="55" width="40" style="1" customWidth="1"/>
    <col min="56" max="56" width="7.85546875" style="1" customWidth="1"/>
    <col min="57" max="57" width="22.140625" style="1" customWidth="1"/>
    <col min="58" max="58" width="34.5703125" style="1" customWidth="1"/>
    <col min="59" max="59" width="17.5703125" style="1" customWidth="1"/>
    <col min="60" max="60" width="8.140625" style="1" customWidth="1"/>
    <col min="61" max="61" width="38.140625" style="1" customWidth="1"/>
    <col min="62" max="62" width="41" style="1" customWidth="1"/>
    <col min="63" max="63" width="52.42578125" style="1" customWidth="1"/>
    <col min="64" max="64" width="34.7109375" style="1" customWidth="1"/>
    <col min="65" max="65" width="11.42578125" style="1" customWidth="1"/>
    <col min="66" max="66" width="11.42578125" style="4" customWidth="1"/>
    <col min="67" max="67" width="14" style="4" customWidth="1"/>
    <col min="68" max="68" width="14.7109375" style="4" customWidth="1"/>
    <col min="69" max="16384" width="11.42578125" style="1"/>
  </cols>
  <sheetData>
    <row r="1" spans="1:68" ht="30" customHeight="1" x14ac:dyDescent="0.2">
      <c r="C1" s="174"/>
      <c r="D1" s="175"/>
      <c r="E1" s="152" t="s">
        <v>38</v>
      </c>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3"/>
      <c r="AV1" s="139" t="s">
        <v>185</v>
      </c>
      <c r="AW1" s="139"/>
    </row>
    <row r="2" spans="1:68" ht="30" customHeight="1" x14ac:dyDescent="0.2">
      <c r="C2" s="176"/>
      <c r="D2" s="138"/>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5"/>
      <c r="AV2" s="3" t="s">
        <v>211</v>
      </c>
      <c r="AW2" s="3" t="s">
        <v>194</v>
      </c>
    </row>
    <row r="3" spans="1:68" ht="30" customHeight="1" x14ac:dyDescent="0.2">
      <c r="C3" s="177"/>
      <c r="D3" s="178"/>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7"/>
      <c r="AV3" s="139" t="s">
        <v>212</v>
      </c>
      <c r="AW3" s="139"/>
    </row>
    <row r="5" spans="1:68" s="8" customFormat="1" ht="18.75" customHeight="1" x14ac:dyDescent="0.2">
      <c r="C5" s="173" t="s">
        <v>195</v>
      </c>
      <c r="D5" s="173"/>
      <c r="E5" s="173"/>
      <c r="F5" s="173"/>
      <c r="G5" s="173"/>
      <c r="H5" s="173"/>
      <c r="I5" s="173"/>
      <c r="J5" s="171" t="s">
        <v>48</v>
      </c>
      <c r="K5" s="172">
        <v>31</v>
      </c>
      <c r="M5" s="46"/>
      <c r="N5" s="171" t="s">
        <v>64</v>
      </c>
      <c r="O5" s="172" t="s">
        <v>52</v>
      </c>
      <c r="Q5" s="171" t="s">
        <v>65</v>
      </c>
      <c r="R5" s="172">
        <v>2017</v>
      </c>
      <c r="S5" s="91"/>
      <c r="BN5" s="43"/>
      <c r="BO5" s="43"/>
      <c r="BP5" s="43"/>
    </row>
    <row r="6" spans="1:68" s="8" customFormat="1" ht="18.75" customHeight="1" x14ac:dyDescent="0.2">
      <c r="C6" s="173"/>
      <c r="D6" s="173"/>
      <c r="E6" s="173"/>
      <c r="F6" s="173"/>
      <c r="G6" s="173"/>
      <c r="H6" s="173"/>
      <c r="I6" s="173"/>
      <c r="J6" s="171"/>
      <c r="K6" s="172"/>
      <c r="M6" s="46"/>
      <c r="N6" s="171"/>
      <c r="O6" s="172"/>
      <c r="Q6" s="171"/>
      <c r="R6" s="172"/>
      <c r="S6" s="91"/>
      <c r="BN6" s="43"/>
      <c r="BO6" s="43"/>
      <c r="BP6" s="43"/>
    </row>
    <row r="7" spans="1:68" s="8" customFormat="1" x14ac:dyDescent="0.2">
      <c r="C7" s="10"/>
      <c r="D7" s="10"/>
      <c r="E7" s="10"/>
      <c r="F7" s="10"/>
      <c r="G7" s="10"/>
      <c r="J7" s="46"/>
      <c r="M7" s="46"/>
      <c r="Q7" s="49"/>
      <c r="R7" s="43"/>
      <c r="S7" s="90"/>
      <c r="AU7" s="29"/>
      <c r="BN7" s="43"/>
      <c r="BO7" s="43"/>
      <c r="BP7" s="43"/>
    </row>
    <row r="8" spans="1:68" s="8" customFormat="1" ht="30" customHeight="1" x14ac:dyDescent="0.2">
      <c r="C8" s="184" t="s">
        <v>204</v>
      </c>
      <c r="D8" s="184" t="s">
        <v>205</v>
      </c>
      <c r="E8" s="184" t="s">
        <v>473</v>
      </c>
      <c r="F8" s="184" t="s">
        <v>206</v>
      </c>
      <c r="G8" s="170" t="s">
        <v>158</v>
      </c>
      <c r="H8" s="170" t="s">
        <v>7</v>
      </c>
      <c r="I8" s="182" t="s">
        <v>156</v>
      </c>
      <c r="J8" s="170" t="s">
        <v>16</v>
      </c>
      <c r="K8" s="170" t="s">
        <v>1</v>
      </c>
      <c r="L8" s="170" t="s">
        <v>15</v>
      </c>
      <c r="M8" s="170" t="s">
        <v>30</v>
      </c>
      <c r="N8" s="170" t="s">
        <v>32</v>
      </c>
      <c r="O8" s="182" t="s">
        <v>169</v>
      </c>
      <c r="P8" s="170" t="s">
        <v>31</v>
      </c>
      <c r="Q8" s="182" t="s">
        <v>170</v>
      </c>
      <c r="R8" s="170" t="s">
        <v>36</v>
      </c>
      <c r="S8" s="182" t="s">
        <v>213</v>
      </c>
      <c r="T8" s="170" t="s">
        <v>37</v>
      </c>
      <c r="U8" s="170" t="s">
        <v>0</v>
      </c>
      <c r="V8" s="182" t="s">
        <v>207</v>
      </c>
      <c r="W8" s="200" t="s">
        <v>67</v>
      </c>
      <c r="X8" s="200" t="s">
        <v>68</v>
      </c>
      <c r="Y8" s="200" t="s">
        <v>69</v>
      </c>
      <c r="Z8" s="200" t="s">
        <v>70</v>
      </c>
      <c r="AA8" s="200" t="s">
        <v>71</v>
      </c>
      <c r="AB8" s="170" t="s">
        <v>40</v>
      </c>
      <c r="AC8" s="170" t="s">
        <v>2</v>
      </c>
      <c r="AD8" s="167" t="s">
        <v>208</v>
      </c>
      <c r="AE8" s="168"/>
      <c r="AF8" s="168"/>
      <c r="AG8" s="168"/>
      <c r="AH8" s="168"/>
      <c r="AI8" s="168"/>
      <c r="AJ8" s="168"/>
      <c r="AK8" s="169"/>
      <c r="AL8" s="170" t="s">
        <v>139</v>
      </c>
      <c r="AM8" s="170"/>
      <c r="AN8" s="170" t="s">
        <v>88</v>
      </c>
      <c r="AO8" s="170" t="s">
        <v>104</v>
      </c>
      <c r="AP8" s="170" t="s">
        <v>140</v>
      </c>
      <c r="AQ8" s="170"/>
      <c r="AR8" s="170"/>
      <c r="AS8" s="170" t="s">
        <v>141</v>
      </c>
      <c r="AT8" s="170"/>
      <c r="AU8" s="170"/>
      <c r="AV8" s="150" t="s">
        <v>153</v>
      </c>
      <c r="AW8" s="151"/>
      <c r="BN8" s="43"/>
      <c r="BO8" s="43"/>
      <c r="BP8" s="43"/>
    </row>
    <row r="9" spans="1:68" ht="48" customHeight="1" x14ac:dyDescent="0.2">
      <c r="C9" s="185"/>
      <c r="D9" s="185"/>
      <c r="E9" s="185"/>
      <c r="F9" s="185"/>
      <c r="G9" s="170"/>
      <c r="H9" s="170"/>
      <c r="I9" s="183"/>
      <c r="J9" s="170"/>
      <c r="K9" s="170"/>
      <c r="L9" s="170"/>
      <c r="M9" s="170"/>
      <c r="N9" s="170"/>
      <c r="O9" s="183"/>
      <c r="P9" s="170"/>
      <c r="Q9" s="183"/>
      <c r="R9" s="170"/>
      <c r="S9" s="183"/>
      <c r="T9" s="170"/>
      <c r="U9" s="170"/>
      <c r="V9" s="183"/>
      <c r="W9" s="201"/>
      <c r="X9" s="201"/>
      <c r="Y9" s="201"/>
      <c r="Z9" s="201"/>
      <c r="AA9" s="201"/>
      <c r="AB9" s="170"/>
      <c r="AC9" s="170"/>
      <c r="AD9" s="73" t="s">
        <v>142</v>
      </c>
      <c r="AE9" s="74" t="s">
        <v>74</v>
      </c>
      <c r="AF9" s="73" t="s">
        <v>143</v>
      </c>
      <c r="AG9" s="74" t="s">
        <v>74</v>
      </c>
      <c r="AH9" s="73" t="s">
        <v>144</v>
      </c>
      <c r="AI9" s="74" t="s">
        <v>74</v>
      </c>
      <c r="AJ9" s="73" t="s">
        <v>145</v>
      </c>
      <c r="AK9" s="74" t="s">
        <v>74</v>
      </c>
      <c r="AL9" s="75" t="s">
        <v>138</v>
      </c>
      <c r="AM9" s="75" t="s">
        <v>111</v>
      </c>
      <c r="AN9" s="170"/>
      <c r="AO9" s="170"/>
      <c r="AP9" s="75" t="s">
        <v>105</v>
      </c>
      <c r="AQ9" s="75" t="s">
        <v>106</v>
      </c>
      <c r="AR9" s="75" t="s">
        <v>109</v>
      </c>
      <c r="AS9" s="75" t="s">
        <v>105</v>
      </c>
      <c r="AT9" s="75" t="s">
        <v>106</v>
      </c>
      <c r="AU9" s="75" t="s">
        <v>109</v>
      </c>
      <c r="AV9" s="75" t="s">
        <v>154</v>
      </c>
      <c r="AW9" s="75" t="s">
        <v>155</v>
      </c>
      <c r="BN9" s="1"/>
      <c r="BO9" s="1"/>
      <c r="BP9" s="1"/>
    </row>
    <row r="10" spans="1:68" ht="255" customHeight="1" x14ac:dyDescent="0.2">
      <c r="A10" s="52"/>
      <c r="B10" s="52"/>
      <c r="C10" s="3" t="s">
        <v>478</v>
      </c>
      <c r="D10" s="3" t="s">
        <v>221</v>
      </c>
      <c r="E10" s="3" t="s">
        <v>222</v>
      </c>
      <c r="F10" s="56" t="s">
        <v>220</v>
      </c>
      <c r="G10" s="3" t="s">
        <v>215</v>
      </c>
      <c r="H10" s="32" t="s">
        <v>214</v>
      </c>
      <c r="I10" s="30" t="s">
        <v>224</v>
      </c>
      <c r="J10" s="32" t="s">
        <v>192</v>
      </c>
      <c r="K10" s="31" t="s">
        <v>223</v>
      </c>
      <c r="L10" s="31" t="s">
        <v>216</v>
      </c>
      <c r="M10" s="51" t="s">
        <v>19</v>
      </c>
      <c r="N10" s="48" t="str">
        <f>IF(M10="Casi con certeza","5",IF(M10="Probable","4",IF(M10="Posible","3",IF(M10="Improbable","2",IF(M10="Raro","1","")))))</f>
        <v>3</v>
      </c>
      <c r="O10" s="47" t="s">
        <v>46</v>
      </c>
      <c r="P10" s="48" t="str">
        <f t="shared" ref="P10:P17" si="0">IF(O10="Catastrófico","5",IF(O10="Mayor","4",IF(O10="Moderado","3",IF(O10="Menor","2",IF(O10="Insignificante","1","")))))</f>
        <v>4</v>
      </c>
      <c r="Q10" s="33">
        <v>1</v>
      </c>
      <c r="R10" s="34" t="s">
        <v>217</v>
      </c>
      <c r="S10" s="99" t="s">
        <v>256</v>
      </c>
      <c r="T10" s="32">
        <f t="shared" ref="T10:T31" si="1">N10*P10*Q10</f>
        <v>12</v>
      </c>
      <c r="U10" s="30" t="str">
        <f t="shared" ref="U10:U31" si="2">IF(T10&gt;11,"ZONA DE RIESGO EXTREMA",IF(T10&lt;4,"ZONA DE RIESGO BAJA",IF(T10=4,"ZONA DE RIESGO MODERADA","ZONA DE RIESGO ALTA")))</f>
        <v>ZONA DE RIESGO EXTREMA</v>
      </c>
      <c r="V10" s="32" t="s">
        <v>218</v>
      </c>
      <c r="W10" s="32" t="s">
        <v>225</v>
      </c>
      <c r="X10" s="32" t="s">
        <v>420</v>
      </c>
      <c r="Y10" s="32" t="s">
        <v>226</v>
      </c>
      <c r="Z10" s="92">
        <v>0</v>
      </c>
      <c r="AA10" s="32" t="s">
        <v>219</v>
      </c>
      <c r="AB10" s="32" t="s">
        <v>171</v>
      </c>
      <c r="AC10" s="33" t="s">
        <v>227</v>
      </c>
      <c r="AD10" s="53">
        <v>0</v>
      </c>
      <c r="AE10" s="54"/>
      <c r="AF10" s="53">
        <v>0</v>
      </c>
      <c r="AG10" s="54"/>
      <c r="AH10" s="53">
        <v>0</v>
      </c>
      <c r="AI10" s="54"/>
      <c r="AJ10" s="53">
        <v>0</v>
      </c>
      <c r="AK10" s="54"/>
      <c r="AL10" s="31" t="s">
        <v>114</v>
      </c>
      <c r="AM10" s="31" t="s">
        <v>127</v>
      </c>
      <c r="AN10" s="72">
        <f t="shared" ref="AN10:AN31" si="3">AVERAGE(AF10,AH10,AJ10,AL10)</f>
        <v>0</v>
      </c>
      <c r="AO10" s="31"/>
      <c r="AP10" s="32">
        <v>1</v>
      </c>
      <c r="AQ10" s="32">
        <v>2</v>
      </c>
      <c r="AR10" s="32">
        <v>2017</v>
      </c>
      <c r="AS10" s="32">
        <v>31</v>
      </c>
      <c r="AT10" s="32">
        <v>12</v>
      </c>
      <c r="AU10" s="32">
        <v>2017</v>
      </c>
      <c r="AV10" s="55"/>
      <c r="AW10" s="55"/>
      <c r="BN10" s="1"/>
      <c r="BO10" s="1"/>
      <c r="BP10" s="1"/>
    </row>
    <row r="11" spans="1:68" ht="370.5" customHeight="1" x14ac:dyDescent="0.2">
      <c r="A11" s="52"/>
      <c r="B11" s="52"/>
      <c r="C11" s="3" t="s">
        <v>478</v>
      </c>
      <c r="D11" s="94" t="s">
        <v>228</v>
      </c>
      <c r="E11" s="94" t="s">
        <v>229</v>
      </c>
      <c r="F11" s="94" t="s">
        <v>230</v>
      </c>
      <c r="G11" s="3" t="s">
        <v>231</v>
      </c>
      <c r="H11" s="32" t="s">
        <v>482</v>
      </c>
      <c r="I11" s="95" t="s">
        <v>232</v>
      </c>
      <c r="J11" s="95" t="s">
        <v>233</v>
      </c>
      <c r="K11" s="31" t="s">
        <v>234</v>
      </c>
      <c r="L11" s="31" t="s">
        <v>235</v>
      </c>
      <c r="M11" s="51" t="s">
        <v>18</v>
      </c>
      <c r="N11" s="48" t="str">
        <f>IF(M11="Casi con certeza","5",IF(M11="Probable","4",IF(M11="Posible","3",IF(M11="Improbable","2",IF(M11="Raro","1","")))))</f>
        <v>4</v>
      </c>
      <c r="O11" s="47" t="s">
        <v>46</v>
      </c>
      <c r="P11" s="48" t="str">
        <f t="shared" si="0"/>
        <v>4</v>
      </c>
      <c r="Q11" s="33">
        <v>1</v>
      </c>
      <c r="R11" s="34" t="s">
        <v>236</v>
      </c>
      <c r="S11" s="99" t="s">
        <v>256</v>
      </c>
      <c r="T11" s="32">
        <f t="shared" si="1"/>
        <v>16</v>
      </c>
      <c r="U11" s="30" t="str">
        <f t="shared" si="2"/>
        <v>ZONA DE RIESGO EXTREMA</v>
      </c>
      <c r="V11" s="32" t="s">
        <v>237</v>
      </c>
      <c r="W11" s="32" t="s">
        <v>238</v>
      </c>
      <c r="X11" s="32" t="s">
        <v>382</v>
      </c>
      <c r="Y11" s="32" t="s">
        <v>176</v>
      </c>
      <c r="Z11" s="92">
        <v>0.1</v>
      </c>
      <c r="AA11" s="32" t="s">
        <v>178</v>
      </c>
      <c r="AB11" s="32" t="s">
        <v>172</v>
      </c>
      <c r="AC11" s="33" t="s">
        <v>239</v>
      </c>
      <c r="AD11" s="53">
        <v>0</v>
      </c>
      <c r="AE11" s="54"/>
      <c r="AF11" s="53">
        <v>0</v>
      </c>
      <c r="AG11" s="54"/>
      <c r="AH11" s="53">
        <v>0</v>
      </c>
      <c r="AI11" s="54"/>
      <c r="AJ11" s="53">
        <v>0</v>
      </c>
      <c r="AK11" s="54"/>
      <c r="AL11" s="31" t="s">
        <v>117</v>
      </c>
      <c r="AM11" s="31" t="s">
        <v>130</v>
      </c>
      <c r="AN11" s="72">
        <f t="shared" si="3"/>
        <v>0</v>
      </c>
      <c r="AO11" s="31"/>
      <c r="AP11" s="32">
        <v>1</v>
      </c>
      <c r="AQ11" s="32">
        <v>2</v>
      </c>
      <c r="AR11" s="32">
        <v>2017</v>
      </c>
      <c r="AS11" s="32">
        <v>31</v>
      </c>
      <c r="AT11" s="32">
        <v>12</v>
      </c>
      <c r="AU11" s="32">
        <v>2017</v>
      </c>
      <c r="AV11" s="55"/>
      <c r="AW11" s="55"/>
      <c r="BN11" s="1"/>
      <c r="BO11" s="1"/>
      <c r="BP11" s="1"/>
    </row>
    <row r="12" spans="1:68" ht="166.5" customHeight="1" thickBot="1" x14ac:dyDescent="0.25">
      <c r="A12" s="52"/>
      <c r="B12" s="52"/>
      <c r="C12" s="94" t="s">
        <v>478</v>
      </c>
      <c r="D12" s="94" t="s">
        <v>228</v>
      </c>
      <c r="E12" s="94" t="s">
        <v>229</v>
      </c>
      <c r="F12" s="94" t="s">
        <v>230</v>
      </c>
      <c r="G12" s="3" t="s">
        <v>231</v>
      </c>
      <c r="H12" s="32" t="s">
        <v>482</v>
      </c>
      <c r="I12" s="95" t="s">
        <v>240</v>
      </c>
      <c r="J12" s="95" t="s">
        <v>241</v>
      </c>
      <c r="K12" s="31" t="s">
        <v>242</v>
      </c>
      <c r="L12" s="31" t="s">
        <v>243</v>
      </c>
      <c r="M12" s="51" t="s">
        <v>18</v>
      </c>
      <c r="N12" s="48" t="str">
        <f t="shared" ref="N12:N17" si="4">IF(M12="Casi con certeza","5",IF(M12="Probable","4",IF(M12="Posible","3",IF(M12="Improbable","2",IF(M12="Raro","1","")))))</f>
        <v>4</v>
      </c>
      <c r="O12" s="47" t="s">
        <v>46</v>
      </c>
      <c r="P12" s="48" t="str">
        <f t="shared" si="0"/>
        <v>4</v>
      </c>
      <c r="Q12" s="33">
        <v>1</v>
      </c>
      <c r="R12" s="34" t="s">
        <v>244</v>
      </c>
      <c r="S12" s="99" t="s">
        <v>256</v>
      </c>
      <c r="T12" s="32">
        <f t="shared" si="1"/>
        <v>16</v>
      </c>
      <c r="U12" s="30" t="str">
        <f t="shared" si="2"/>
        <v>ZONA DE RIESGO EXTREMA</v>
      </c>
      <c r="V12" s="32" t="s">
        <v>245</v>
      </c>
      <c r="W12" s="32" t="s">
        <v>246</v>
      </c>
      <c r="X12" s="32" t="s">
        <v>382</v>
      </c>
      <c r="Y12" s="32" t="s">
        <v>175</v>
      </c>
      <c r="Z12" s="32" t="s">
        <v>247</v>
      </c>
      <c r="AA12" s="32" t="s">
        <v>178</v>
      </c>
      <c r="AB12" s="32" t="s">
        <v>172</v>
      </c>
      <c r="AC12" s="33" t="s">
        <v>248</v>
      </c>
      <c r="AD12" s="53">
        <v>0</v>
      </c>
      <c r="AE12" s="54"/>
      <c r="AF12" s="53">
        <v>0</v>
      </c>
      <c r="AG12" s="54"/>
      <c r="AH12" s="53">
        <v>0</v>
      </c>
      <c r="AI12" s="54"/>
      <c r="AJ12" s="53">
        <v>0</v>
      </c>
      <c r="AK12" s="54"/>
      <c r="AL12" s="31" t="s">
        <v>117</v>
      </c>
      <c r="AM12" s="31" t="s">
        <v>130</v>
      </c>
      <c r="AN12" s="72">
        <f t="shared" si="3"/>
        <v>0</v>
      </c>
      <c r="AO12" s="31"/>
      <c r="AP12" s="32">
        <v>1</v>
      </c>
      <c r="AQ12" s="32">
        <v>2</v>
      </c>
      <c r="AR12" s="32">
        <v>2017</v>
      </c>
      <c r="AS12" s="32">
        <v>31</v>
      </c>
      <c r="AT12" s="32">
        <v>12</v>
      </c>
      <c r="AU12" s="32">
        <v>2017</v>
      </c>
      <c r="AV12" s="55"/>
      <c r="AW12" s="55"/>
      <c r="BN12" s="1"/>
      <c r="BO12" s="1"/>
      <c r="BP12" s="1"/>
    </row>
    <row r="13" spans="1:68" ht="297" customHeight="1" thickBot="1" x14ac:dyDescent="0.25">
      <c r="A13" s="52"/>
      <c r="B13" s="52"/>
      <c r="C13" s="41" t="s">
        <v>478</v>
      </c>
      <c r="D13" s="93" t="s">
        <v>249</v>
      </c>
      <c r="E13" s="41" t="s">
        <v>250</v>
      </c>
      <c r="F13" s="41" t="s">
        <v>251</v>
      </c>
      <c r="G13" s="115" t="s">
        <v>252</v>
      </c>
      <c r="H13" s="126" t="s">
        <v>483</v>
      </c>
      <c r="I13" s="115" t="s">
        <v>253</v>
      </c>
      <c r="J13" s="115" t="s">
        <v>192</v>
      </c>
      <c r="K13" s="115" t="s">
        <v>254</v>
      </c>
      <c r="L13" s="115" t="s">
        <v>255</v>
      </c>
      <c r="M13" s="51" t="s">
        <v>18</v>
      </c>
      <c r="N13" s="98" t="str">
        <f t="shared" si="4"/>
        <v>4</v>
      </c>
      <c r="O13" s="47" t="s">
        <v>47</v>
      </c>
      <c r="P13" s="98" t="str">
        <f t="shared" si="0"/>
        <v>5</v>
      </c>
      <c r="Q13" s="97">
        <v>0.5</v>
      </c>
      <c r="R13" s="97" t="s">
        <v>493</v>
      </c>
      <c r="S13" s="99" t="s">
        <v>256</v>
      </c>
      <c r="T13" s="100">
        <f t="shared" si="1"/>
        <v>10</v>
      </c>
      <c r="U13" s="101" t="str">
        <f t="shared" si="2"/>
        <v>ZONA DE RIESGO ALTA</v>
      </c>
      <c r="V13" s="118" t="s">
        <v>494</v>
      </c>
      <c r="W13" s="119" t="s">
        <v>495</v>
      </c>
      <c r="X13" s="32" t="s">
        <v>496</v>
      </c>
      <c r="Y13" s="32" t="s">
        <v>257</v>
      </c>
      <c r="Z13" s="92">
        <v>1</v>
      </c>
      <c r="AA13" s="32" t="s">
        <v>497</v>
      </c>
      <c r="AB13" s="32" t="s">
        <v>171</v>
      </c>
      <c r="AC13" s="119" t="s">
        <v>274</v>
      </c>
      <c r="AD13" s="103">
        <v>0</v>
      </c>
      <c r="AE13" s="104"/>
      <c r="AF13" s="103">
        <v>0</v>
      </c>
      <c r="AG13" s="104"/>
      <c r="AH13" s="103">
        <v>0</v>
      </c>
      <c r="AI13" s="104"/>
      <c r="AJ13" s="103">
        <v>0</v>
      </c>
      <c r="AK13" s="104"/>
      <c r="AL13" s="105" t="s">
        <v>119</v>
      </c>
      <c r="AM13" s="105" t="s">
        <v>132</v>
      </c>
      <c r="AN13" s="106">
        <f t="shared" si="3"/>
        <v>0</v>
      </c>
      <c r="AO13" s="105"/>
      <c r="AP13" s="32">
        <v>1</v>
      </c>
      <c r="AQ13" s="32">
        <v>2</v>
      </c>
      <c r="AR13" s="32">
        <v>2017</v>
      </c>
      <c r="AS13" s="32">
        <v>31</v>
      </c>
      <c r="AT13" s="32">
        <v>12</v>
      </c>
      <c r="AU13" s="32">
        <v>2017</v>
      </c>
      <c r="AV13" s="107"/>
      <c r="AW13" s="107"/>
      <c r="BN13" s="1"/>
      <c r="BO13" s="1"/>
      <c r="BP13" s="1"/>
    </row>
    <row r="14" spans="1:68" ht="348.75" customHeight="1" thickBot="1" x14ac:dyDescent="0.25">
      <c r="A14" s="52"/>
      <c r="B14" s="52"/>
      <c r="C14" s="41" t="s">
        <v>478</v>
      </c>
      <c r="D14" s="93" t="s">
        <v>249</v>
      </c>
      <c r="E14" s="41" t="s">
        <v>250</v>
      </c>
      <c r="F14" s="41" t="s">
        <v>251</v>
      </c>
      <c r="G14" s="115" t="s">
        <v>252</v>
      </c>
      <c r="H14" s="123" t="s">
        <v>483</v>
      </c>
      <c r="I14" s="115" t="s">
        <v>259</v>
      </c>
      <c r="J14" s="115" t="s">
        <v>192</v>
      </c>
      <c r="K14" s="115" t="s">
        <v>260</v>
      </c>
      <c r="L14" s="115" t="s">
        <v>261</v>
      </c>
      <c r="M14" s="51" t="s">
        <v>18</v>
      </c>
      <c r="N14" s="98" t="str">
        <f t="shared" si="4"/>
        <v>4</v>
      </c>
      <c r="O14" s="47" t="s">
        <v>47</v>
      </c>
      <c r="P14" s="98" t="str">
        <f t="shared" si="0"/>
        <v>5</v>
      </c>
      <c r="Q14" s="97">
        <v>0.5</v>
      </c>
      <c r="R14" s="96" t="s">
        <v>262</v>
      </c>
      <c r="S14" s="99" t="s">
        <v>256</v>
      </c>
      <c r="T14" s="100">
        <f t="shared" si="1"/>
        <v>10</v>
      </c>
      <c r="U14" s="101" t="str">
        <f t="shared" si="2"/>
        <v>ZONA DE RIESGO ALTA</v>
      </c>
      <c r="V14" s="119" t="s">
        <v>275</v>
      </c>
      <c r="W14" s="119" t="s">
        <v>498</v>
      </c>
      <c r="X14" s="32" t="s">
        <v>499</v>
      </c>
      <c r="Y14" s="32" t="s">
        <v>281</v>
      </c>
      <c r="Z14" s="92">
        <v>1</v>
      </c>
      <c r="AA14" s="32" t="s">
        <v>179</v>
      </c>
      <c r="AB14" s="32" t="s">
        <v>172</v>
      </c>
      <c r="AC14" s="119" t="s">
        <v>500</v>
      </c>
      <c r="AD14" s="103">
        <v>0</v>
      </c>
      <c r="AE14" s="104"/>
      <c r="AF14" s="103">
        <v>0</v>
      </c>
      <c r="AG14" s="104"/>
      <c r="AH14" s="103">
        <v>0</v>
      </c>
      <c r="AI14" s="104"/>
      <c r="AJ14" s="103">
        <v>0</v>
      </c>
      <c r="AK14" s="104"/>
      <c r="AL14" s="105" t="s">
        <v>119</v>
      </c>
      <c r="AM14" s="105" t="s">
        <v>132</v>
      </c>
      <c r="AN14" s="106">
        <f t="shared" si="3"/>
        <v>0</v>
      </c>
      <c r="AO14" s="105"/>
      <c r="AP14" s="32">
        <v>1</v>
      </c>
      <c r="AQ14" s="32">
        <v>2</v>
      </c>
      <c r="AR14" s="32">
        <v>2017</v>
      </c>
      <c r="AS14" s="32">
        <v>31</v>
      </c>
      <c r="AT14" s="32">
        <v>12</v>
      </c>
      <c r="AU14" s="32">
        <v>2017</v>
      </c>
      <c r="AV14" s="107"/>
      <c r="AW14" s="107"/>
      <c r="BN14" s="1"/>
      <c r="BO14" s="1"/>
      <c r="BP14" s="1"/>
    </row>
    <row r="15" spans="1:68" ht="255" customHeight="1" thickBot="1" x14ac:dyDescent="0.25">
      <c r="A15" s="52"/>
      <c r="B15" s="52"/>
      <c r="C15" s="41" t="s">
        <v>478</v>
      </c>
      <c r="D15" s="93" t="s">
        <v>249</v>
      </c>
      <c r="E15" s="41" t="s">
        <v>250</v>
      </c>
      <c r="F15" s="41" t="s">
        <v>251</v>
      </c>
      <c r="G15" s="41" t="s">
        <v>252</v>
      </c>
      <c r="H15" s="125" t="s">
        <v>483</v>
      </c>
      <c r="I15" s="116" t="s">
        <v>263</v>
      </c>
      <c r="J15" s="116" t="s">
        <v>192</v>
      </c>
      <c r="K15" s="116" t="s">
        <v>264</v>
      </c>
      <c r="L15" s="116" t="s">
        <v>265</v>
      </c>
      <c r="M15" s="51" t="s">
        <v>18</v>
      </c>
      <c r="N15" s="98" t="str">
        <f t="shared" si="4"/>
        <v>4</v>
      </c>
      <c r="O15" s="47" t="s">
        <v>47</v>
      </c>
      <c r="P15" s="98" t="str">
        <f t="shared" si="0"/>
        <v>5</v>
      </c>
      <c r="Q15" s="108">
        <v>0.5</v>
      </c>
      <c r="R15" s="102" t="s">
        <v>276</v>
      </c>
      <c r="S15" s="99" t="s">
        <v>256</v>
      </c>
      <c r="T15" s="100">
        <f t="shared" si="1"/>
        <v>10</v>
      </c>
      <c r="U15" s="101" t="str">
        <f t="shared" si="2"/>
        <v>ZONA DE RIESGO ALTA</v>
      </c>
      <c r="V15" s="120" t="s">
        <v>277</v>
      </c>
      <c r="W15" s="121" t="s">
        <v>278</v>
      </c>
      <c r="X15" s="32" t="s">
        <v>382</v>
      </c>
      <c r="Y15" s="32" t="s">
        <v>257</v>
      </c>
      <c r="Z15" s="92">
        <v>1</v>
      </c>
      <c r="AA15" s="32" t="s">
        <v>279</v>
      </c>
      <c r="AB15" s="32" t="s">
        <v>171</v>
      </c>
      <c r="AC15" s="33" t="s">
        <v>266</v>
      </c>
      <c r="AD15" s="103">
        <v>0</v>
      </c>
      <c r="AE15" s="104"/>
      <c r="AF15" s="103">
        <v>0</v>
      </c>
      <c r="AG15" s="104"/>
      <c r="AH15" s="103">
        <v>0</v>
      </c>
      <c r="AI15" s="104"/>
      <c r="AJ15" s="103">
        <v>0</v>
      </c>
      <c r="AK15" s="104"/>
      <c r="AL15" s="105" t="s">
        <v>119</v>
      </c>
      <c r="AM15" s="105" t="s">
        <v>132</v>
      </c>
      <c r="AN15" s="106">
        <f t="shared" si="3"/>
        <v>0</v>
      </c>
      <c r="AO15" s="105"/>
      <c r="AP15" s="32">
        <v>1</v>
      </c>
      <c r="AQ15" s="32">
        <v>2</v>
      </c>
      <c r="AR15" s="32">
        <v>2017</v>
      </c>
      <c r="AS15" s="32">
        <v>31</v>
      </c>
      <c r="AT15" s="32">
        <v>12</v>
      </c>
      <c r="AU15" s="32">
        <v>2017</v>
      </c>
      <c r="AV15" s="107"/>
      <c r="AW15" s="107"/>
      <c r="BN15" s="1"/>
      <c r="BO15" s="1"/>
      <c r="BP15" s="1"/>
    </row>
    <row r="16" spans="1:68" ht="234" customHeight="1" thickBot="1" x14ac:dyDescent="0.25">
      <c r="A16" s="52"/>
      <c r="B16" s="52"/>
      <c r="C16" s="41" t="s">
        <v>478</v>
      </c>
      <c r="D16" s="93" t="s">
        <v>249</v>
      </c>
      <c r="E16" s="41" t="s">
        <v>250</v>
      </c>
      <c r="F16" s="41" t="s">
        <v>251</v>
      </c>
      <c r="G16" s="41" t="s">
        <v>267</v>
      </c>
      <c r="H16" s="122" t="s">
        <v>483</v>
      </c>
      <c r="I16" s="116" t="s">
        <v>268</v>
      </c>
      <c r="J16" s="116" t="s">
        <v>192</v>
      </c>
      <c r="K16" s="116" t="s">
        <v>269</v>
      </c>
      <c r="L16" s="116" t="s">
        <v>270</v>
      </c>
      <c r="M16" s="51" t="s">
        <v>18</v>
      </c>
      <c r="N16" s="98" t="str">
        <f t="shared" si="4"/>
        <v>4</v>
      </c>
      <c r="O16" s="47" t="s">
        <v>47</v>
      </c>
      <c r="P16" s="98" t="str">
        <f t="shared" si="0"/>
        <v>5</v>
      </c>
      <c r="Q16" s="108">
        <v>0.5</v>
      </c>
      <c r="R16" s="102" t="s">
        <v>271</v>
      </c>
      <c r="S16" s="99" t="s">
        <v>256</v>
      </c>
      <c r="T16" s="100">
        <f t="shared" si="1"/>
        <v>10</v>
      </c>
      <c r="U16" s="101" t="str">
        <f t="shared" si="2"/>
        <v>ZONA DE RIESGO ALTA</v>
      </c>
      <c r="V16" s="120" t="s">
        <v>272</v>
      </c>
      <c r="W16" s="120" t="s">
        <v>280</v>
      </c>
      <c r="X16" s="32" t="s">
        <v>382</v>
      </c>
      <c r="Y16" s="32" t="s">
        <v>501</v>
      </c>
      <c r="Z16" s="92">
        <v>1</v>
      </c>
      <c r="AA16" s="32" t="s">
        <v>258</v>
      </c>
      <c r="AB16" s="32" t="s">
        <v>171</v>
      </c>
      <c r="AC16" s="33" t="s">
        <v>273</v>
      </c>
      <c r="AD16" s="103">
        <v>0</v>
      </c>
      <c r="AE16" s="104"/>
      <c r="AF16" s="103">
        <v>0</v>
      </c>
      <c r="AG16" s="104"/>
      <c r="AH16" s="103">
        <v>0</v>
      </c>
      <c r="AI16" s="104"/>
      <c r="AJ16" s="103">
        <v>0</v>
      </c>
      <c r="AK16" s="104"/>
      <c r="AL16" s="105" t="s">
        <v>119</v>
      </c>
      <c r="AM16" s="105" t="s">
        <v>132</v>
      </c>
      <c r="AN16" s="106">
        <f t="shared" si="3"/>
        <v>0</v>
      </c>
      <c r="AO16" s="105"/>
      <c r="AP16" s="32">
        <v>1</v>
      </c>
      <c r="AQ16" s="32">
        <v>2</v>
      </c>
      <c r="AR16" s="32">
        <v>2017</v>
      </c>
      <c r="AS16" s="32">
        <v>31</v>
      </c>
      <c r="AT16" s="32">
        <v>12</v>
      </c>
      <c r="AU16" s="32">
        <v>2017</v>
      </c>
      <c r="AV16" s="107"/>
      <c r="AW16" s="107"/>
      <c r="BN16" s="1"/>
      <c r="BO16" s="1"/>
      <c r="BP16" s="1"/>
    </row>
    <row r="17" spans="1:68" ht="175.5" customHeight="1" x14ac:dyDescent="0.2">
      <c r="A17" s="52"/>
      <c r="B17" s="52"/>
      <c r="C17" s="148" t="s">
        <v>479</v>
      </c>
      <c r="D17" s="148" t="s">
        <v>221</v>
      </c>
      <c r="E17" s="148" t="s">
        <v>222</v>
      </c>
      <c r="F17" s="148" t="s">
        <v>220</v>
      </c>
      <c r="G17" s="148" t="s">
        <v>202</v>
      </c>
      <c r="H17" s="146" t="s">
        <v>484</v>
      </c>
      <c r="I17" s="146" t="s">
        <v>508</v>
      </c>
      <c r="J17" s="146" t="s">
        <v>282</v>
      </c>
      <c r="K17" s="202" t="s">
        <v>509</v>
      </c>
      <c r="L17" s="144" t="s">
        <v>283</v>
      </c>
      <c r="M17" s="198" t="s">
        <v>20</v>
      </c>
      <c r="N17" s="140" t="str">
        <f t="shared" si="4"/>
        <v>2</v>
      </c>
      <c r="O17" s="142" t="s">
        <v>46</v>
      </c>
      <c r="P17" s="140" t="str">
        <f t="shared" si="0"/>
        <v>4</v>
      </c>
      <c r="Q17" s="144">
        <v>1</v>
      </c>
      <c r="R17" s="204" t="s">
        <v>284</v>
      </c>
      <c r="S17" s="144" t="s">
        <v>256</v>
      </c>
      <c r="T17" s="146">
        <f t="shared" si="1"/>
        <v>8</v>
      </c>
      <c r="U17" s="146" t="str">
        <f t="shared" si="2"/>
        <v>ZONA DE RIESGO ALTA</v>
      </c>
      <c r="V17" s="33" t="s">
        <v>285</v>
      </c>
      <c r="W17" s="32" t="s">
        <v>286</v>
      </c>
      <c r="X17" s="32" t="s">
        <v>382</v>
      </c>
      <c r="Y17" s="32" t="s">
        <v>501</v>
      </c>
      <c r="Z17" s="92">
        <v>1</v>
      </c>
      <c r="AA17" s="32" t="s">
        <v>219</v>
      </c>
      <c r="AB17" s="32" t="s">
        <v>171</v>
      </c>
      <c r="AC17" s="33" t="s">
        <v>287</v>
      </c>
      <c r="AD17" s="53">
        <v>0</v>
      </c>
      <c r="AE17" s="54"/>
      <c r="AF17" s="53">
        <v>0</v>
      </c>
      <c r="AG17" s="54"/>
      <c r="AH17" s="53">
        <v>0</v>
      </c>
      <c r="AI17" s="54"/>
      <c r="AJ17" s="53">
        <v>0</v>
      </c>
      <c r="AK17" s="54"/>
      <c r="AL17" s="31" t="s">
        <v>120</v>
      </c>
      <c r="AM17" s="31" t="s">
        <v>133</v>
      </c>
      <c r="AN17" s="72">
        <f t="shared" si="3"/>
        <v>0</v>
      </c>
      <c r="AO17" s="31"/>
      <c r="AP17" s="32">
        <v>1</v>
      </c>
      <c r="AQ17" s="32">
        <v>1</v>
      </c>
      <c r="AR17" s="32">
        <v>2017</v>
      </c>
      <c r="AS17" s="32">
        <v>16</v>
      </c>
      <c r="AT17" s="32">
        <v>5</v>
      </c>
      <c r="AU17" s="32">
        <v>2017</v>
      </c>
      <c r="AV17" s="55"/>
      <c r="AW17" s="55"/>
      <c r="BN17" s="1"/>
      <c r="BO17" s="1"/>
      <c r="BP17" s="1"/>
    </row>
    <row r="18" spans="1:68" ht="107.25" customHeight="1" x14ac:dyDescent="0.2">
      <c r="A18" s="52"/>
      <c r="B18" s="52"/>
      <c r="C18" s="149"/>
      <c r="D18" s="149"/>
      <c r="E18" s="149"/>
      <c r="F18" s="149"/>
      <c r="G18" s="149"/>
      <c r="H18" s="147"/>
      <c r="I18" s="147"/>
      <c r="J18" s="147"/>
      <c r="K18" s="203"/>
      <c r="L18" s="145"/>
      <c r="M18" s="199"/>
      <c r="N18" s="141"/>
      <c r="O18" s="143"/>
      <c r="P18" s="141"/>
      <c r="Q18" s="145"/>
      <c r="R18" s="205"/>
      <c r="S18" s="145"/>
      <c r="T18" s="147"/>
      <c r="U18" s="147"/>
      <c r="V18" s="33" t="s">
        <v>288</v>
      </c>
      <c r="W18" s="32" t="s">
        <v>289</v>
      </c>
      <c r="X18" s="32" t="s">
        <v>382</v>
      </c>
      <c r="Y18" s="32" t="s">
        <v>501</v>
      </c>
      <c r="Z18" s="92">
        <v>1</v>
      </c>
      <c r="AA18" s="32" t="s">
        <v>219</v>
      </c>
      <c r="AB18" s="32" t="s">
        <v>171</v>
      </c>
      <c r="AC18" s="33" t="s">
        <v>290</v>
      </c>
      <c r="AD18" s="53">
        <v>0</v>
      </c>
      <c r="AE18" s="54"/>
      <c r="AF18" s="53">
        <v>0</v>
      </c>
      <c r="AG18" s="54"/>
      <c r="AH18" s="53">
        <v>0</v>
      </c>
      <c r="AI18" s="54"/>
      <c r="AJ18" s="53">
        <v>0</v>
      </c>
      <c r="AK18" s="54"/>
      <c r="AL18" s="31" t="s">
        <v>120</v>
      </c>
      <c r="AM18" s="31" t="s">
        <v>133</v>
      </c>
      <c r="AN18" s="72">
        <f t="shared" si="3"/>
        <v>0</v>
      </c>
      <c r="AO18" s="31"/>
      <c r="AP18" s="32">
        <v>1</v>
      </c>
      <c r="AQ18" s="32">
        <v>1</v>
      </c>
      <c r="AR18" s="32">
        <v>2017</v>
      </c>
      <c r="AS18" s="32">
        <v>16</v>
      </c>
      <c r="AT18" s="32">
        <v>5</v>
      </c>
      <c r="AU18" s="32">
        <v>2017</v>
      </c>
      <c r="AV18" s="55"/>
      <c r="AW18" s="55"/>
      <c r="BN18" s="1"/>
      <c r="BO18" s="1"/>
      <c r="BP18" s="1"/>
    </row>
    <row r="19" spans="1:68" ht="154.5" customHeight="1" x14ac:dyDescent="0.2">
      <c r="A19" s="52"/>
      <c r="B19" s="52"/>
      <c r="C19" s="56" t="s">
        <v>479</v>
      </c>
      <c r="D19" s="56" t="s">
        <v>459</v>
      </c>
      <c r="E19" s="56" t="s">
        <v>460</v>
      </c>
      <c r="F19" s="3" t="s">
        <v>458</v>
      </c>
      <c r="G19" s="109" t="s">
        <v>291</v>
      </c>
      <c r="H19" s="32" t="s">
        <v>292</v>
      </c>
      <c r="I19" s="94" t="s">
        <v>293</v>
      </c>
      <c r="J19" s="32" t="s">
        <v>192</v>
      </c>
      <c r="K19" s="110" t="s">
        <v>294</v>
      </c>
      <c r="L19" s="110" t="s">
        <v>295</v>
      </c>
      <c r="M19" s="51" t="s">
        <v>18</v>
      </c>
      <c r="N19" s="48" t="str">
        <f t="shared" ref="N19:N31" si="5">IF(M19="Casi con certeza","5",IF(M19="Probable","4",IF(M19="Posible","3",IF(M19="Improbable","2",IF(M19="Raro","1","")))))</f>
        <v>4</v>
      </c>
      <c r="O19" s="47" t="s">
        <v>47</v>
      </c>
      <c r="P19" s="48" t="str">
        <f t="shared" ref="P19:P31" si="6">IF(O19="Catastrófico","5",IF(O19="Mayor","4",IF(O19="Moderado","3",IF(O19="Menor","2",IF(O19="Insignificante","1","")))))</f>
        <v>5</v>
      </c>
      <c r="Q19" s="33">
        <v>1</v>
      </c>
      <c r="R19" s="110" t="s">
        <v>296</v>
      </c>
      <c r="S19" s="99" t="s">
        <v>256</v>
      </c>
      <c r="T19" s="32">
        <f t="shared" ref="T19:T26" si="7">N19*P19*Q19</f>
        <v>20</v>
      </c>
      <c r="U19" s="30" t="str">
        <f t="shared" ref="U19:U26" si="8">IF(T19&gt;11,"ZONA DE RIESGO EXTREMA",IF(T19&lt;4,"ZONA DE RIESGO BAJA",IF(T19=4,"ZONA DE RIESGO MODERADA","ZONA DE RIESGO ALTA")))</f>
        <v>ZONA DE RIESGO EXTREMA</v>
      </c>
      <c r="V19" s="32" t="s">
        <v>297</v>
      </c>
      <c r="W19" s="32" t="s">
        <v>298</v>
      </c>
      <c r="X19" s="32" t="s">
        <v>382</v>
      </c>
      <c r="Y19" s="32" t="s">
        <v>257</v>
      </c>
      <c r="Z19" s="92">
        <v>1</v>
      </c>
      <c r="AA19" s="32" t="s">
        <v>179</v>
      </c>
      <c r="AB19" s="32" t="s">
        <v>171</v>
      </c>
      <c r="AC19" s="33" t="s">
        <v>299</v>
      </c>
      <c r="AD19" s="53">
        <v>0</v>
      </c>
      <c r="AE19" s="54"/>
      <c r="AF19" s="53">
        <v>0</v>
      </c>
      <c r="AG19" s="54"/>
      <c r="AH19" s="53">
        <v>0</v>
      </c>
      <c r="AI19" s="54"/>
      <c r="AJ19" s="53">
        <v>0</v>
      </c>
      <c r="AK19" s="54"/>
      <c r="AL19" s="31" t="s">
        <v>121</v>
      </c>
      <c r="AM19" s="31" t="s">
        <v>134</v>
      </c>
      <c r="AN19" s="72">
        <f t="shared" si="3"/>
        <v>0</v>
      </c>
      <c r="AO19" s="31"/>
      <c r="AP19" s="32">
        <v>1</v>
      </c>
      <c r="AQ19" s="32">
        <v>2</v>
      </c>
      <c r="AR19" s="32">
        <v>2017</v>
      </c>
      <c r="AS19" s="32">
        <v>31</v>
      </c>
      <c r="AT19" s="32">
        <v>12</v>
      </c>
      <c r="AU19" s="32">
        <v>2017</v>
      </c>
      <c r="AV19" s="55"/>
      <c r="AW19" s="55"/>
      <c r="BN19" s="1"/>
      <c r="BO19" s="1"/>
      <c r="BP19" s="1"/>
    </row>
    <row r="20" spans="1:68" ht="137.25" customHeight="1" x14ac:dyDescent="0.2">
      <c r="A20" s="52"/>
      <c r="B20" s="52"/>
      <c r="C20" s="56" t="s">
        <v>479</v>
      </c>
      <c r="D20" s="56" t="s">
        <v>459</v>
      </c>
      <c r="E20" s="56" t="s">
        <v>460</v>
      </c>
      <c r="F20" s="3" t="s">
        <v>458</v>
      </c>
      <c r="G20" s="109" t="s">
        <v>291</v>
      </c>
      <c r="H20" s="32" t="s">
        <v>292</v>
      </c>
      <c r="I20" s="94" t="s">
        <v>300</v>
      </c>
      <c r="J20" s="32" t="s">
        <v>192</v>
      </c>
      <c r="K20" s="110" t="s">
        <v>301</v>
      </c>
      <c r="L20" s="110" t="s">
        <v>302</v>
      </c>
      <c r="M20" s="51" t="s">
        <v>19</v>
      </c>
      <c r="N20" s="48" t="str">
        <f t="shared" si="5"/>
        <v>3</v>
      </c>
      <c r="O20" s="47" t="s">
        <v>46</v>
      </c>
      <c r="P20" s="48" t="str">
        <f t="shared" si="6"/>
        <v>4</v>
      </c>
      <c r="Q20" s="33">
        <v>1</v>
      </c>
      <c r="R20" s="110" t="s">
        <v>303</v>
      </c>
      <c r="S20" s="99" t="s">
        <v>256</v>
      </c>
      <c r="T20" s="32">
        <f t="shared" si="7"/>
        <v>12</v>
      </c>
      <c r="U20" s="30" t="str">
        <f t="shared" si="8"/>
        <v>ZONA DE RIESGO EXTREMA</v>
      </c>
      <c r="V20" s="32" t="s">
        <v>304</v>
      </c>
      <c r="W20" s="32" t="s">
        <v>305</v>
      </c>
      <c r="X20" s="32" t="s">
        <v>382</v>
      </c>
      <c r="Y20" s="32" t="s">
        <v>257</v>
      </c>
      <c r="Z20" s="92">
        <v>1</v>
      </c>
      <c r="AA20" s="32" t="s">
        <v>178</v>
      </c>
      <c r="AB20" s="32" t="s">
        <v>171</v>
      </c>
      <c r="AC20" s="33" t="s">
        <v>306</v>
      </c>
      <c r="AD20" s="53">
        <v>0</v>
      </c>
      <c r="AE20" s="54"/>
      <c r="AF20" s="53">
        <v>0</v>
      </c>
      <c r="AG20" s="54"/>
      <c r="AH20" s="53">
        <v>0</v>
      </c>
      <c r="AI20" s="54"/>
      <c r="AJ20" s="53">
        <v>0</v>
      </c>
      <c r="AK20" s="54"/>
      <c r="AL20" s="31" t="s">
        <v>121</v>
      </c>
      <c r="AM20" s="31" t="s">
        <v>134</v>
      </c>
      <c r="AN20" s="72">
        <f t="shared" si="3"/>
        <v>0</v>
      </c>
      <c r="AO20" s="31"/>
      <c r="AP20" s="32">
        <v>1</v>
      </c>
      <c r="AQ20" s="32">
        <v>2</v>
      </c>
      <c r="AR20" s="32">
        <v>2017</v>
      </c>
      <c r="AS20" s="32">
        <v>31</v>
      </c>
      <c r="AT20" s="32">
        <v>12</v>
      </c>
      <c r="AU20" s="32">
        <v>2017</v>
      </c>
      <c r="AV20" s="55"/>
      <c r="AW20" s="55"/>
      <c r="BN20" s="1"/>
      <c r="BO20" s="1"/>
      <c r="BP20" s="1"/>
    </row>
    <row r="21" spans="1:68" ht="170.25" customHeight="1" x14ac:dyDescent="0.2">
      <c r="A21" s="52"/>
      <c r="B21" s="52"/>
      <c r="C21" s="56" t="s">
        <v>479</v>
      </c>
      <c r="D21" s="56" t="s">
        <v>459</v>
      </c>
      <c r="E21" s="56" t="s">
        <v>460</v>
      </c>
      <c r="F21" s="3" t="s">
        <v>458</v>
      </c>
      <c r="G21" s="109" t="s">
        <v>291</v>
      </c>
      <c r="H21" s="32" t="s">
        <v>292</v>
      </c>
      <c r="I21" s="94" t="s">
        <v>307</v>
      </c>
      <c r="J21" s="32" t="s">
        <v>192</v>
      </c>
      <c r="K21" s="110" t="s">
        <v>308</v>
      </c>
      <c r="L21" s="110" t="s">
        <v>309</v>
      </c>
      <c r="M21" s="51" t="s">
        <v>18</v>
      </c>
      <c r="N21" s="48" t="str">
        <f t="shared" si="5"/>
        <v>4</v>
      </c>
      <c r="O21" s="47" t="s">
        <v>45</v>
      </c>
      <c r="P21" s="48" t="str">
        <f t="shared" si="6"/>
        <v>3</v>
      </c>
      <c r="Q21" s="33">
        <v>1</v>
      </c>
      <c r="R21" s="110" t="s">
        <v>310</v>
      </c>
      <c r="S21" s="99" t="s">
        <v>256</v>
      </c>
      <c r="T21" s="32">
        <f t="shared" si="7"/>
        <v>12</v>
      </c>
      <c r="U21" s="30" t="str">
        <f t="shared" si="8"/>
        <v>ZONA DE RIESGO EXTREMA</v>
      </c>
      <c r="V21" s="32" t="s">
        <v>297</v>
      </c>
      <c r="W21" s="32" t="s">
        <v>311</v>
      </c>
      <c r="X21" s="32" t="s">
        <v>382</v>
      </c>
      <c r="Y21" s="32" t="s">
        <v>257</v>
      </c>
      <c r="Z21" s="92">
        <v>1</v>
      </c>
      <c r="AA21" s="32" t="s">
        <v>179</v>
      </c>
      <c r="AB21" s="32" t="s">
        <v>171</v>
      </c>
      <c r="AC21" s="33" t="s">
        <v>312</v>
      </c>
      <c r="AD21" s="53">
        <v>0</v>
      </c>
      <c r="AE21" s="54"/>
      <c r="AF21" s="53">
        <v>0</v>
      </c>
      <c r="AG21" s="54"/>
      <c r="AH21" s="53">
        <v>0</v>
      </c>
      <c r="AI21" s="54"/>
      <c r="AJ21" s="53">
        <v>0</v>
      </c>
      <c r="AK21" s="54"/>
      <c r="AL21" s="31" t="s">
        <v>121</v>
      </c>
      <c r="AM21" s="31" t="s">
        <v>134</v>
      </c>
      <c r="AN21" s="72">
        <f t="shared" si="3"/>
        <v>0</v>
      </c>
      <c r="AO21" s="31"/>
      <c r="AP21" s="32">
        <v>1</v>
      </c>
      <c r="AQ21" s="32">
        <v>2</v>
      </c>
      <c r="AR21" s="32">
        <v>2017</v>
      </c>
      <c r="AS21" s="32">
        <v>31</v>
      </c>
      <c r="AT21" s="32">
        <v>12</v>
      </c>
      <c r="AU21" s="32">
        <v>2017</v>
      </c>
      <c r="AV21" s="55"/>
      <c r="AW21" s="55"/>
      <c r="BN21" s="1"/>
      <c r="BO21" s="1"/>
      <c r="BP21" s="1"/>
    </row>
    <row r="22" spans="1:68" ht="139.5" customHeight="1" x14ac:dyDescent="0.2">
      <c r="A22" s="52"/>
      <c r="B22" s="52"/>
      <c r="C22" s="56" t="s">
        <v>479</v>
      </c>
      <c r="D22" s="56" t="s">
        <v>459</v>
      </c>
      <c r="E22" s="56" t="s">
        <v>460</v>
      </c>
      <c r="F22" s="3" t="s">
        <v>458</v>
      </c>
      <c r="G22" s="109" t="s">
        <v>291</v>
      </c>
      <c r="H22" s="32" t="s">
        <v>292</v>
      </c>
      <c r="I22" s="94" t="s">
        <v>313</v>
      </c>
      <c r="J22" s="32" t="s">
        <v>192</v>
      </c>
      <c r="K22" s="110" t="s">
        <v>314</v>
      </c>
      <c r="L22" s="110" t="s">
        <v>315</v>
      </c>
      <c r="M22" s="51" t="s">
        <v>19</v>
      </c>
      <c r="N22" s="48" t="str">
        <f t="shared" si="5"/>
        <v>3</v>
      </c>
      <c r="O22" s="47" t="s">
        <v>47</v>
      </c>
      <c r="P22" s="48" t="str">
        <f t="shared" si="6"/>
        <v>5</v>
      </c>
      <c r="Q22" s="33">
        <v>1</v>
      </c>
      <c r="R22" s="110" t="s">
        <v>316</v>
      </c>
      <c r="S22" s="99" t="s">
        <v>256</v>
      </c>
      <c r="T22" s="32">
        <f t="shared" si="7"/>
        <v>15</v>
      </c>
      <c r="U22" s="30" t="str">
        <f t="shared" si="8"/>
        <v>ZONA DE RIESGO EXTREMA</v>
      </c>
      <c r="V22" s="32" t="s">
        <v>297</v>
      </c>
      <c r="W22" s="32" t="s">
        <v>311</v>
      </c>
      <c r="X22" s="32" t="s">
        <v>382</v>
      </c>
      <c r="Y22" s="32" t="s">
        <v>257</v>
      </c>
      <c r="Z22" s="92">
        <v>1</v>
      </c>
      <c r="AA22" s="32" t="s">
        <v>179</v>
      </c>
      <c r="AB22" s="32" t="s">
        <v>171</v>
      </c>
      <c r="AC22" s="33" t="s">
        <v>317</v>
      </c>
      <c r="AD22" s="53">
        <v>0</v>
      </c>
      <c r="AE22" s="54"/>
      <c r="AF22" s="53">
        <v>0</v>
      </c>
      <c r="AG22" s="54"/>
      <c r="AH22" s="53">
        <v>0</v>
      </c>
      <c r="AI22" s="54"/>
      <c r="AJ22" s="53">
        <v>0</v>
      </c>
      <c r="AK22" s="54"/>
      <c r="AL22" s="31" t="s">
        <v>121</v>
      </c>
      <c r="AM22" s="31" t="s">
        <v>134</v>
      </c>
      <c r="AN22" s="72">
        <f t="shared" si="3"/>
        <v>0</v>
      </c>
      <c r="AO22" s="31"/>
      <c r="AP22" s="32">
        <v>1</v>
      </c>
      <c r="AQ22" s="32">
        <v>2</v>
      </c>
      <c r="AR22" s="32">
        <v>2017</v>
      </c>
      <c r="AS22" s="32">
        <v>31</v>
      </c>
      <c r="AT22" s="32">
        <v>12</v>
      </c>
      <c r="AU22" s="32">
        <v>2017</v>
      </c>
      <c r="AV22" s="55"/>
      <c r="AW22" s="55"/>
      <c r="BN22" s="1"/>
      <c r="BO22" s="1"/>
      <c r="BP22" s="1"/>
    </row>
    <row r="23" spans="1:68" ht="122.25" customHeight="1" x14ac:dyDescent="0.2">
      <c r="A23" s="52"/>
      <c r="B23" s="52"/>
      <c r="C23" s="56" t="s">
        <v>479</v>
      </c>
      <c r="D23" s="56" t="s">
        <v>480</v>
      </c>
      <c r="E23" s="56" t="s">
        <v>481</v>
      </c>
      <c r="F23" s="3" t="s">
        <v>220</v>
      </c>
      <c r="G23" s="109" t="s">
        <v>291</v>
      </c>
      <c r="H23" s="32" t="s">
        <v>292</v>
      </c>
      <c r="I23" s="30" t="s">
        <v>318</v>
      </c>
      <c r="J23" s="32" t="s">
        <v>319</v>
      </c>
      <c r="K23" s="31" t="s">
        <v>320</v>
      </c>
      <c r="L23" s="31" t="s">
        <v>321</v>
      </c>
      <c r="M23" s="51" t="s">
        <v>19</v>
      </c>
      <c r="N23" s="48" t="str">
        <f t="shared" si="5"/>
        <v>3</v>
      </c>
      <c r="O23" s="47" t="s">
        <v>46</v>
      </c>
      <c r="P23" s="48" t="str">
        <f t="shared" si="6"/>
        <v>4</v>
      </c>
      <c r="Q23" s="33">
        <v>0.5</v>
      </c>
      <c r="R23" s="34" t="s">
        <v>322</v>
      </c>
      <c r="S23" s="33" t="s">
        <v>256</v>
      </c>
      <c r="T23" s="32">
        <f t="shared" si="7"/>
        <v>6</v>
      </c>
      <c r="U23" s="30" t="str">
        <f t="shared" si="8"/>
        <v>ZONA DE RIESGO ALTA</v>
      </c>
      <c r="V23" s="32"/>
      <c r="W23" s="32"/>
      <c r="X23" s="32" t="s">
        <v>382</v>
      </c>
      <c r="Y23" s="32" t="s">
        <v>257</v>
      </c>
      <c r="Z23" s="92">
        <v>1</v>
      </c>
      <c r="AA23" s="32" t="s">
        <v>179</v>
      </c>
      <c r="AB23" s="32" t="s">
        <v>171</v>
      </c>
      <c r="AC23" s="33"/>
      <c r="AD23" s="53">
        <v>0</v>
      </c>
      <c r="AE23" s="54"/>
      <c r="AF23" s="53">
        <v>0</v>
      </c>
      <c r="AG23" s="54"/>
      <c r="AH23" s="53">
        <v>0</v>
      </c>
      <c r="AI23" s="54"/>
      <c r="AJ23" s="53">
        <v>0</v>
      </c>
      <c r="AK23" s="54"/>
      <c r="AL23" s="31" t="s">
        <v>121</v>
      </c>
      <c r="AM23" s="31" t="s">
        <v>134</v>
      </c>
      <c r="AN23" s="72">
        <f t="shared" si="3"/>
        <v>0</v>
      </c>
      <c r="AO23" s="31"/>
      <c r="AP23" s="32">
        <v>1</v>
      </c>
      <c r="AQ23" s="32">
        <v>2</v>
      </c>
      <c r="AR23" s="32">
        <v>2017</v>
      </c>
      <c r="AS23" s="32">
        <v>31</v>
      </c>
      <c r="AT23" s="32">
        <v>12</v>
      </c>
      <c r="AU23" s="32">
        <v>2017</v>
      </c>
      <c r="AV23" s="55"/>
      <c r="AW23" s="55"/>
      <c r="BN23" s="1"/>
      <c r="BO23" s="1"/>
      <c r="BP23" s="1"/>
    </row>
    <row r="24" spans="1:68" ht="324.75" customHeight="1" x14ac:dyDescent="0.2">
      <c r="A24" s="52"/>
      <c r="B24" s="52"/>
      <c r="C24" s="3" t="s">
        <v>479</v>
      </c>
      <c r="D24" s="3" t="s">
        <v>476</v>
      </c>
      <c r="E24" s="3" t="s">
        <v>474</v>
      </c>
      <c r="F24" s="3" t="s">
        <v>461</v>
      </c>
      <c r="G24" s="3" t="s">
        <v>475</v>
      </c>
      <c r="H24" s="32" t="s">
        <v>485</v>
      </c>
      <c r="I24" s="30" t="s">
        <v>462</v>
      </c>
      <c r="J24" s="32" t="s">
        <v>463</v>
      </c>
      <c r="K24" s="31" t="s">
        <v>464</v>
      </c>
      <c r="L24" s="31" t="s">
        <v>465</v>
      </c>
      <c r="M24" s="51" t="s">
        <v>18</v>
      </c>
      <c r="N24" s="48" t="str">
        <f t="shared" si="5"/>
        <v>4</v>
      </c>
      <c r="O24" s="47" t="s">
        <v>45</v>
      </c>
      <c r="P24" s="48" t="str">
        <f t="shared" si="6"/>
        <v>3</v>
      </c>
      <c r="Q24" s="33">
        <v>0.5</v>
      </c>
      <c r="R24" s="34" t="s">
        <v>510</v>
      </c>
      <c r="S24" s="33" t="s">
        <v>256</v>
      </c>
      <c r="T24" s="32">
        <f t="shared" si="7"/>
        <v>6</v>
      </c>
      <c r="U24" s="30" t="str">
        <f t="shared" si="8"/>
        <v>ZONA DE RIESGO ALTA</v>
      </c>
      <c r="V24" s="30" t="s">
        <v>466</v>
      </c>
      <c r="W24" s="30" t="s">
        <v>467</v>
      </c>
      <c r="X24" s="30" t="s">
        <v>468</v>
      </c>
      <c r="Y24" s="30" t="s">
        <v>469</v>
      </c>
      <c r="Z24" s="30" t="s">
        <v>470</v>
      </c>
      <c r="AA24" s="30" t="s">
        <v>471</v>
      </c>
      <c r="AB24" s="30" t="s">
        <v>174</v>
      </c>
      <c r="AC24" s="33" t="s">
        <v>472</v>
      </c>
      <c r="AD24" s="53">
        <v>0.25</v>
      </c>
      <c r="AE24" s="54"/>
      <c r="AF24" s="53">
        <v>0.25</v>
      </c>
      <c r="AG24" s="54"/>
      <c r="AH24" s="53">
        <v>0.25</v>
      </c>
      <c r="AI24" s="54"/>
      <c r="AJ24" s="53">
        <v>0.25</v>
      </c>
      <c r="AK24" s="54"/>
      <c r="AL24" s="31" t="s">
        <v>115</v>
      </c>
      <c r="AM24" s="31" t="s">
        <v>128</v>
      </c>
      <c r="AN24" s="72">
        <f t="shared" si="3"/>
        <v>0.25</v>
      </c>
      <c r="AO24" s="31"/>
      <c r="AP24" s="32">
        <v>1</v>
      </c>
      <c r="AQ24" s="32">
        <v>2</v>
      </c>
      <c r="AR24" s="32">
        <v>2017</v>
      </c>
      <c r="AS24" s="32">
        <v>31</v>
      </c>
      <c r="AT24" s="32">
        <v>12</v>
      </c>
      <c r="AU24" s="32">
        <v>2017</v>
      </c>
      <c r="AV24" s="55"/>
      <c r="AW24" s="55"/>
      <c r="BN24" s="1"/>
      <c r="BO24" s="1"/>
      <c r="BP24" s="1"/>
    </row>
    <row r="25" spans="1:68" ht="158.25" customHeight="1" x14ac:dyDescent="0.2">
      <c r="A25" s="52"/>
      <c r="B25" s="52"/>
      <c r="C25" s="3" t="s">
        <v>479</v>
      </c>
      <c r="D25" s="3" t="s">
        <v>323</v>
      </c>
      <c r="E25" s="3" t="s">
        <v>324</v>
      </c>
      <c r="F25" s="3" t="s">
        <v>325</v>
      </c>
      <c r="G25" s="3" t="s">
        <v>326</v>
      </c>
      <c r="H25" s="32" t="s">
        <v>486</v>
      </c>
      <c r="I25" s="41" t="s">
        <v>327</v>
      </c>
      <c r="J25" s="32" t="s">
        <v>192</v>
      </c>
      <c r="K25" s="114" t="s">
        <v>328</v>
      </c>
      <c r="L25" s="33" t="s">
        <v>379</v>
      </c>
      <c r="M25" s="51" t="s">
        <v>19</v>
      </c>
      <c r="N25" s="48" t="str">
        <f t="shared" si="5"/>
        <v>3</v>
      </c>
      <c r="O25" s="47" t="s">
        <v>47</v>
      </c>
      <c r="P25" s="48" t="str">
        <f t="shared" si="6"/>
        <v>5</v>
      </c>
      <c r="Q25" s="33">
        <v>1</v>
      </c>
      <c r="R25" s="33" t="s">
        <v>380</v>
      </c>
      <c r="S25" s="99" t="s">
        <v>256</v>
      </c>
      <c r="T25" s="32">
        <f t="shared" si="7"/>
        <v>15</v>
      </c>
      <c r="U25" s="30" t="str">
        <f t="shared" si="8"/>
        <v>ZONA DE RIESGO EXTREMA</v>
      </c>
      <c r="V25" s="32" t="s">
        <v>381</v>
      </c>
      <c r="W25" s="32" t="s">
        <v>417</v>
      </c>
      <c r="X25" s="32" t="s">
        <v>382</v>
      </c>
      <c r="Y25" s="32" t="s">
        <v>257</v>
      </c>
      <c r="Z25" s="92">
        <v>1</v>
      </c>
      <c r="AA25" s="32" t="s">
        <v>219</v>
      </c>
      <c r="AB25" s="32" t="s">
        <v>171</v>
      </c>
      <c r="AC25" s="33" t="s">
        <v>329</v>
      </c>
      <c r="AD25" s="53">
        <v>0</v>
      </c>
      <c r="AE25" s="54"/>
      <c r="AF25" s="53">
        <v>0</v>
      </c>
      <c r="AG25" s="54"/>
      <c r="AH25" s="53">
        <v>0</v>
      </c>
      <c r="AI25" s="54"/>
      <c r="AJ25" s="53">
        <v>0</v>
      </c>
      <c r="AK25" s="54"/>
      <c r="AL25" s="31" t="s">
        <v>419</v>
      </c>
      <c r="AM25" s="31" t="s">
        <v>113</v>
      </c>
      <c r="AN25" s="72">
        <f t="shared" si="3"/>
        <v>0</v>
      </c>
      <c r="AO25" s="31"/>
      <c r="AP25" s="32">
        <v>1</v>
      </c>
      <c r="AQ25" s="32">
        <v>2</v>
      </c>
      <c r="AR25" s="32">
        <v>2017</v>
      </c>
      <c r="AS25" s="32">
        <v>31</v>
      </c>
      <c r="AT25" s="32">
        <v>12</v>
      </c>
      <c r="AU25" s="32">
        <v>2017</v>
      </c>
      <c r="AV25" s="55"/>
      <c r="AW25" s="55"/>
      <c r="BN25" s="1"/>
      <c r="BO25" s="1"/>
      <c r="BP25" s="1"/>
    </row>
    <row r="26" spans="1:68" ht="159.75" customHeight="1" x14ac:dyDescent="0.2">
      <c r="A26" s="52"/>
      <c r="B26" s="52"/>
      <c r="C26" s="3" t="s">
        <v>479</v>
      </c>
      <c r="D26" s="3" t="s">
        <v>323</v>
      </c>
      <c r="E26" s="3" t="s">
        <v>324</v>
      </c>
      <c r="F26" s="3" t="s">
        <v>325</v>
      </c>
      <c r="G26" s="3" t="s">
        <v>326</v>
      </c>
      <c r="H26" s="32" t="s">
        <v>486</v>
      </c>
      <c r="I26" s="41" t="s">
        <v>330</v>
      </c>
      <c r="J26" s="32" t="s">
        <v>192</v>
      </c>
      <c r="K26" s="117" t="s">
        <v>331</v>
      </c>
      <c r="L26" s="31" t="s">
        <v>332</v>
      </c>
      <c r="M26" s="51" t="s">
        <v>18</v>
      </c>
      <c r="N26" s="48" t="str">
        <f t="shared" si="5"/>
        <v>4</v>
      </c>
      <c r="O26" s="47" t="s">
        <v>47</v>
      </c>
      <c r="P26" s="48" t="str">
        <f t="shared" si="6"/>
        <v>5</v>
      </c>
      <c r="Q26" s="33">
        <v>1</v>
      </c>
      <c r="R26" s="34" t="s">
        <v>383</v>
      </c>
      <c r="S26" s="99" t="s">
        <v>256</v>
      </c>
      <c r="T26" s="32">
        <f t="shared" si="7"/>
        <v>20</v>
      </c>
      <c r="U26" s="30" t="str">
        <f t="shared" si="8"/>
        <v>ZONA DE RIESGO EXTREMA</v>
      </c>
      <c r="V26" s="32" t="s">
        <v>384</v>
      </c>
      <c r="W26" s="32" t="s">
        <v>418</v>
      </c>
      <c r="X26" s="32" t="s">
        <v>382</v>
      </c>
      <c r="Y26" s="32" t="s">
        <v>257</v>
      </c>
      <c r="Z26" s="92">
        <v>1</v>
      </c>
      <c r="AA26" s="32" t="s">
        <v>219</v>
      </c>
      <c r="AB26" s="32" t="s">
        <v>171</v>
      </c>
      <c r="AC26" s="33" t="s">
        <v>333</v>
      </c>
      <c r="AD26" s="53">
        <v>0</v>
      </c>
      <c r="AE26" s="54"/>
      <c r="AF26" s="53">
        <v>0</v>
      </c>
      <c r="AG26" s="54"/>
      <c r="AH26" s="53">
        <v>0</v>
      </c>
      <c r="AI26" s="54"/>
      <c r="AJ26" s="53">
        <v>0</v>
      </c>
      <c r="AK26" s="54"/>
      <c r="AL26" s="31" t="s">
        <v>419</v>
      </c>
      <c r="AM26" s="31" t="s">
        <v>113</v>
      </c>
      <c r="AN26" s="72">
        <f t="shared" si="3"/>
        <v>0</v>
      </c>
      <c r="AO26" s="31"/>
      <c r="AP26" s="32">
        <v>1</v>
      </c>
      <c r="AQ26" s="32">
        <v>2</v>
      </c>
      <c r="AR26" s="32">
        <v>2017</v>
      </c>
      <c r="AS26" s="32">
        <v>31</v>
      </c>
      <c r="AT26" s="32">
        <v>12</v>
      </c>
      <c r="AU26" s="32">
        <v>2017</v>
      </c>
      <c r="AV26" s="55"/>
      <c r="AW26" s="55"/>
      <c r="BN26" s="1"/>
      <c r="BO26" s="1"/>
      <c r="BP26" s="1"/>
    </row>
    <row r="27" spans="1:68" ht="188.25" customHeight="1" x14ac:dyDescent="0.2">
      <c r="A27" s="52"/>
      <c r="B27" s="52"/>
      <c r="C27" s="3" t="s">
        <v>477</v>
      </c>
      <c r="D27" s="3" t="s">
        <v>334</v>
      </c>
      <c r="E27" s="3" t="s">
        <v>335</v>
      </c>
      <c r="F27" s="3" t="s">
        <v>336</v>
      </c>
      <c r="G27" s="3" t="s">
        <v>337</v>
      </c>
      <c r="H27" s="124" t="s">
        <v>487</v>
      </c>
      <c r="I27" s="30" t="s">
        <v>338</v>
      </c>
      <c r="J27" s="32" t="s">
        <v>192</v>
      </c>
      <c r="K27" s="31" t="s">
        <v>339</v>
      </c>
      <c r="L27" s="31" t="s">
        <v>340</v>
      </c>
      <c r="M27" s="51" t="s">
        <v>17</v>
      </c>
      <c r="N27" s="48" t="str">
        <f t="shared" si="5"/>
        <v>5</v>
      </c>
      <c r="O27" s="47" t="s">
        <v>45</v>
      </c>
      <c r="P27" s="48" t="str">
        <f t="shared" si="6"/>
        <v>3</v>
      </c>
      <c r="Q27" s="33">
        <v>0.5</v>
      </c>
      <c r="R27" s="34" t="s">
        <v>341</v>
      </c>
      <c r="S27" s="33" t="s">
        <v>491</v>
      </c>
      <c r="T27" s="32">
        <f t="shared" si="1"/>
        <v>7.5</v>
      </c>
      <c r="U27" s="30" t="str">
        <f t="shared" si="2"/>
        <v>ZONA DE RIESGO ALTA</v>
      </c>
      <c r="V27" s="32" t="s">
        <v>342</v>
      </c>
      <c r="W27" s="32" t="s">
        <v>343</v>
      </c>
      <c r="X27" s="32" t="s">
        <v>382</v>
      </c>
      <c r="Y27" s="32" t="s">
        <v>281</v>
      </c>
      <c r="Z27" s="32" t="s">
        <v>344</v>
      </c>
      <c r="AA27" s="32" t="s">
        <v>178</v>
      </c>
      <c r="AB27" s="32" t="s">
        <v>171</v>
      </c>
      <c r="AC27" s="33" t="s">
        <v>345</v>
      </c>
      <c r="AD27" s="53">
        <v>0</v>
      </c>
      <c r="AE27" s="54"/>
      <c r="AF27" s="53">
        <v>0</v>
      </c>
      <c r="AG27" s="54"/>
      <c r="AH27" s="53">
        <v>0</v>
      </c>
      <c r="AI27" s="54"/>
      <c r="AJ27" s="53">
        <v>0</v>
      </c>
      <c r="AK27" s="54"/>
      <c r="AL27" s="31" t="s">
        <v>116</v>
      </c>
      <c r="AM27" s="31" t="s">
        <v>129</v>
      </c>
      <c r="AN27" s="72">
        <f t="shared" si="3"/>
        <v>0</v>
      </c>
      <c r="AO27" s="31"/>
      <c r="AP27" s="32">
        <v>1</v>
      </c>
      <c r="AQ27" s="32">
        <v>2</v>
      </c>
      <c r="AR27" s="32">
        <v>2017</v>
      </c>
      <c r="AS27" s="32">
        <v>31</v>
      </c>
      <c r="AT27" s="32">
        <v>12</v>
      </c>
      <c r="AU27" s="32">
        <v>2017</v>
      </c>
      <c r="AV27" s="55"/>
      <c r="AW27" s="55"/>
      <c r="BN27" s="1"/>
      <c r="BO27" s="1"/>
      <c r="BP27" s="1"/>
    </row>
    <row r="28" spans="1:68" ht="223.5" customHeight="1" x14ac:dyDescent="0.2">
      <c r="A28" s="52"/>
      <c r="B28" s="52"/>
      <c r="C28" s="3" t="s">
        <v>477</v>
      </c>
      <c r="D28" s="3" t="s">
        <v>334</v>
      </c>
      <c r="E28" s="3" t="s">
        <v>335</v>
      </c>
      <c r="F28" s="3" t="s">
        <v>336</v>
      </c>
      <c r="G28" s="3" t="s">
        <v>337</v>
      </c>
      <c r="H28" s="124" t="s">
        <v>487</v>
      </c>
      <c r="I28" s="30" t="s">
        <v>346</v>
      </c>
      <c r="J28" s="32" t="s">
        <v>192</v>
      </c>
      <c r="K28" s="31" t="s">
        <v>347</v>
      </c>
      <c r="L28" s="31" t="s">
        <v>348</v>
      </c>
      <c r="M28" s="51" t="s">
        <v>19</v>
      </c>
      <c r="N28" s="48" t="str">
        <f t="shared" si="5"/>
        <v>3</v>
      </c>
      <c r="O28" s="47" t="s">
        <v>44</v>
      </c>
      <c r="P28" s="48" t="str">
        <f t="shared" si="6"/>
        <v>2</v>
      </c>
      <c r="Q28" s="33">
        <v>0.5</v>
      </c>
      <c r="R28" s="34" t="s">
        <v>492</v>
      </c>
      <c r="S28" s="33" t="s">
        <v>256</v>
      </c>
      <c r="T28" s="32">
        <f t="shared" si="1"/>
        <v>3</v>
      </c>
      <c r="U28" s="30" t="str">
        <f t="shared" si="2"/>
        <v>ZONA DE RIESGO BAJA</v>
      </c>
      <c r="V28" s="32" t="s">
        <v>349</v>
      </c>
      <c r="W28" s="32" t="s">
        <v>350</v>
      </c>
      <c r="X28" s="32" t="s">
        <v>382</v>
      </c>
      <c r="Y28" s="32" t="s">
        <v>257</v>
      </c>
      <c r="Z28" s="32" t="s">
        <v>351</v>
      </c>
      <c r="AA28" s="32" t="s">
        <v>179</v>
      </c>
      <c r="AB28" s="32" t="s">
        <v>172</v>
      </c>
      <c r="AC28" s="33" t="s">
        <v>352</v>
      </c>
      <c r="AD28" s="53">
        <v>0</v>
      </c>
      <c r="AE28" s="54"/>
      <c r="AF28" s="53">
        <v>0</v>
      </c>
      <c r="AG28" s="54"/>
      <c r="AH28" s="53">
        <v>0</v>
      </c>
      <c r="AI28" s="54"/>
      <c r="AJ28" s="53">
        <v>0</v>
      </c>
      <c r="AK28" s="54"/>
      <c r="AL28" s="31" t="s">
        <v>116</v>
      </c>
      <c r="AM28" s="31" t="s">
        <v>129</v>
      </c>
      <c r="AN28" s="72">
        <f t="shared" si="3"/>
        <v>0</v>
      </c>
      <c r="AO28" s="31"/>
      <c r="AP28" s="32">
        <v>1</v>
      </c>
      <c r="AQ28" s="32">
        <v>2</v>
      </c>
      <c r="AR28" s="32">
        <v>2017</v>
      </c>
      <c r="AS28" s="32">
        <v>31</v>
      </c>
      <c r="AT28" s="32">
        <v>12</v>
      </c>
      <c r="AU28" s="32">
        <v>2017</v>
      </c>
      <c r="AV28" s="55"/>
      <c r="AW28" s="55"/>
      <c r="BN28" s="1"/>
      <c r="BO28" s="1"/>
      <c r="BP28" s="1"/>
    </row>
    <row r="29" spans="1:68" ht="288.75" customHeight="1" x14ac:dyDescent="0.2">
      <c r="A29" s="52"/>
      <c r="B29" s="52"/>
      <c r="C29" s="3" t="s">
        <v>477</v>
      </c>
      <c r="D29" s="3" t="s">
        <v>334</v>
      </c>
      <c r="E29" s="3" t="s">
        <v>335</v>
      </c>
      <c r="F29" s="3" t="s">
        <v>336</v>
      </c>
      <c r="G29" s="3" t="s">
        <v>337</v>
      </c>
      <c r="H29" s="124" t="s">
        <v>487</v>
      </c>
      <c r="I29" s="30" t="s">
        <v>353</v>
      </c>
      <c r="J29" s="32" t="s">
        <v>192</v>
      </c>
      <c r="K29" s="31" t="s">
        <v>354</v>
      </c>
      <c r="L29" s="31" t="s">
        <v>355</v>
      </c>
      <c r="M29" s="51" t="s">
        <v>17</v>
      </c>
      <c r="N29" s="48" t="str">
        <f t="shared" si="5"/>
        <v>5</v>
      </c>
      <c r="O29" s="47" t="s">
        <v>45</v>
      </c>
      <c r="P29" s="48" t="str">
        <f t="shared" si="6"/>
        <v>3</v>
      </c>
      <c r="Q29" s="33">
        <v>1</v>
      </c>
      <c r="R29" s="34" t="s">
        <v>356</v>
      </c>
      <c r="S29" s="33" t="s">
        <v>491</v>
      </c>
      <c r="T29" s="32">
        <f t="shared" si="1"/>
        <v>15</v>
      </c>
      <c r="U29" s="30" t="str">
        <f t="shared" si="2"/>
        <v>ZONA DE RIESGO EXTREMA</v>
      </c>
      <c r="V29" s="32" t="s">
        <v>357</v>
      </c>
      <c r="W29" s="32" t="s">
        <v>358</v>
      </c>
      <c r="X29" s="32" t="s">
        <v>359</v>
      </c>
      <c r="Y29" s="32" t="s">
        <v>502</v>
      </c>
      <c r="Z29" s="32" t="s">
        <v>360</v>
      </c>
      <c r="AA29" s="32" t="s">
        <v>178</v>
      </c>
      <c r="AB29" s="32" t="s">
        <v>172</v>
      </c>
      <c r="AC29" s="33" t="s">
        <v>361</v>
      </c>
      <c r="AD29" s="53">
        <v>0</v>
      </c>
      <c r="AE29" s="54"/>
      <c r="AF29" s="53">
        <v>0</v>
      </c>
      <c r="AG29" s="54"/>
      <c r="AH29" s="53">
        <v>0</v>
      </c>
      <c r="AI29" s="54"/>
      <c r="AJ29" s="53">
        <v>0</v>
      </c>
      <c r="AK29" s="54"/>
      <c r="AL29" s="31" t="s">
        <v>116</v>
      </c>
      <c r="AM29" s="31" t="s">
        <v>129</v>
      </c>
      <c r="AN29" s="72">
        <f t="shared" si="3"/>
        <v>0</v>
      </c>
      <c r="AO29" s="31"/>
      <c r="AP29" s="32">
        <v>1</v>
      </c>
      <c r="AQ29" s="32">
        <v>2</v>
      </c>
      <c r="AR29" s="32">
        <v>2017</v>
      </c>
      <c r="AS29" s="32">
        <v>31</v>
      </c>
      <c r="AT29" s="32">
        <v>12</v>
      </c>
      <c r="AU29" s="32">
        <v>2017</v>
      </c>
      <c r="AV29" s="55"/>
      <c r="AW29" s="55"/>
      <c r="BN29" s="1"/>
      <c r="BO29" s="1"/>
      <c r="BP29" s="1"/>
    </row>
    <row r="30" spans="1:68" ht="299.25" customHeight="1" x14ac:dyDescent="0.2">
      <c r="A30" s="52"/>
      <c r="B30" s="52"/>
      <c r="C30" s="3" t="s">
        <v>477</v>
      </c>
      <c r="D30" s="3" t="s">
        <v>334</v>
      </c>
      <c r="E30" s="3" t="s">
        <v>335</v>
      </c>
      <c r="F30" s="3" t="s">
        <v>336</v>
      </c>
      <c r="G30" s="3" t="s">
        <v>337</v>
      </c>
      <c r="H30" s="124" t="s">
        <v>487</v>
      </c>
      <c r="I30" s="30" t="s">
        <v>362</v>
      </c>
      <c r="J30" s="32" t="s">
        <v>192</v>
      </c>
      <c r="K30" s="31" t="s">
        <v>363</v>
      </c>
      <c r="L30" s="31" t="s">
        <v>364</v>
      </c>
      <c r="M30" s="51" t="s">
        <v>19</v>
      </c>
      <c r="N30" s="48" t="str">
        <f t="shared" si="5"/>
        <v>3</v>
      </c>
      <c r="O30" s="47" t="s">
        <v>46</v>
      </c>
      <c r="P30" s="48" t="str">
        <f t="shared" si="6"/>
        <v>4</v>
      </c>
      <c r="Q30" s="33">
        <v>0.5</v>
      </c>
      <c r="R30" s="34" t="s">
        <v>365</v>
      </c>
      <c r="S30" s="33" t="s">
        <v>491</v>
      </c>
      <c r="T30" s="32">
        <f t="shared" si="1"/>
        <v>6</v>
      </c>
      <c r="U30" s="30" t="str">
        <f t="shared" si="2"/>
        <v>ZONA DE RIESGO ALTA</v>
      </c>
      <c r="V30" s="32" t="s">
        <v>366</v>
      </c>
      <c r="W30" s="32" t="s">
        <v>367</v>
      </c>
      <c r="X30" s="32" t="s">
        <v>382</v>
      </c>
      <c r="Y30" s="32" t="s">
        <v>281</v>
      </c>
      <c r="Z30" s="32" t="s">
        <v>368</v>
      </c>
      <c r="AA30" s="32" t="s">
        <v>178</v>
      </c>
      <c r="AB30" s="32" t="s">
        <v>171</v>
      </c>
      <c r="AC30" s="33" t="s">
        <v>369</v>
      </c>
      <c r="AD30" s="53">
        <v>0</v>
      </c>
      <c r="AE30" s="54"/>
      <c r="AF30" s="53">
        <v>0</v>
      </c>
      <c r="AG30" s="54"/>
      <c r="AH30" s="53">
        <v>0</v>
      </c>
      <c r="AI30" s="54"/>
      <c r="AJ30" s="53">
        <v>0</v>
      </c>
      <c r="AK30" s="54"/>
      <c r="AL30" s="31" t="s">
        <v>116</v>
      </c>
      <c r="AM30" s="31" t="s">
        <v>129</v>
      </c>
      <c r="AN30" s="72">
        <f t="shared" si="3"/>
        <v>0</v>
      </c>
      <c r="AO30" s="31"/>
      <c r="AP30" s="32">
        <v>1</v>
      </c>
      <c r="AQ30" s="32">
        <v>2</v>
      </c>
      <c r="AR30" s="32">
        <v>2017</v>
      </c>
      <c r="AS30" s="32">
        <v>31</v>
      </c>
      <c r="AT30" s="32">
        <v>12</v>
      </c>
      <c r="AU30" s="32">
        <v>2017</v>
      </c>
      <c r="AV30" s="55"/>
      <c r="AW30" s="55"/>
      <c r="BN30" s="1"/>
      <c r="BO30" s="1"/>
      <c r="BP30" s="1"/>
    </row>
    <row r="31" spans="1:68" ht="348.75" customHeight="1" x14ac:dyDescent="0.2">
      <c r="A31" s="52"/>
      <c r="B31" s="52"/>
      <c r="C31" s="3" t="s">
        <v>477</v>
      </c>
      <c r="D31" s="3" t="s">
        <v>334</v>
      </c>
      <c r="E31" s="3" t="s">
        <v>335</v>
      </c>
      <c r="F31" s="3" t="s">
        <v>336</v>
      </c>
      <c r="G31" s="3" t="s">
        <v>337</v>
      </c>
      <c r="H31" s="122" t="s">
        <v>487</v>
      </c>
      <c r="I31" s="30" t="s">
        <v>370</v>
      </c>
      <c r="J31" s="32" t="s">
        <v>192</v>
      </c>
      <c r="K31" s="31" t="s">
        <v>371</v>
      </c>
      <c r="L31" s="31" t="s">
        <v>372</v>
      </c>
      <c r="M31" s="51" t="s">
        <v>19</v>
      </c>
      <c r="N31" s="48" t="str">
        <f t="shared" si="5"/>
        <v>3</v>
      </c>
      <c r="O31" s="47" t="s">
        <v>46</v>
      </c>
      <c r="P31" s="48" t="str">
        <f t="shared" si="6"/>
        <v>4</v>
      </c>
      <c r="Q31" s="33">
        <v>0.5</v>
      </c>
      <c r="R31" s="34" t="s">
        <v>373</v>
      </c>
      <c r="S31" s="99" t="s">
        <v>256</v>
      </c>
      <c r="T31" s="32">
        <f t="shared" si="1"/>
        <v>6</v>
      </c>
      <c r="U31" s="30" t="str">
        <f t="shared" si="2"/>
        <v>ZONA DE RIESGO ALTA</v>
      </c>
      <c r="V31" s="32" t="s">
        <v>374</v>
      </c>
      <c r="W31" s="32" t="s">
        <v>375</v>
      </c>
      <c r="X31" s="32" t="s">
        <v>382</v>
      </c>
      <c r="Y31" s="32" t="s">
        <v>502</v>
      </c>
      <c r="Z31" s="32" t="s">
        <v>376</v>
      </c>
      <c r="AA31" s="32" t="s">
        <v>377</v>
      </c>
      <c r="AB31" s="32" t="s">
        <v>171</v>
      </c>
      <c r="AC31" s="33" t="s">
        <v>378</v>
      </c>
      <c r="AD31" s="53">
        <v>0</v>
      </c>
      <c r="AE31" s="54"/>
      <c r="AF31" s="53">
        <v>0</v>
      </c>
      <c r="AG31" s="54"/>
      <c r="AH31" s="53">
        <v>0</v>
      </c>
      <c r="AI31" s="54"/>
      <c r="AJ31" s="53">
        <v>0</v>
      </c>
      <c r="AK31" s="54"/>
      <c r="AL31" s="31" t="s">
        <v>116</v>
      </c>
      <c r="AM31" s="31" t="s">
        <v>129</v>
      </c>
      <c r="AN31" s="72">
        <f t="shared" si="3"/>
        <v>0</v>
      </c>
      <c r="AO31" s="31"/>
      <c r="AP31" s="32">
        <v>1</v>
      </c>
      <c r="AQ31" s="32">
        <v>2</v>
      </c>
      <c r="AR31" s="32">
        <v>2017</v>
      </c>
      <c r="AS31" s="32">
        <v>31</v>
      </c>
      <c r="AT31" s="32">
        <v>12</v>
      </c>
      <c r="AU31" s="32">
        <v>2017</v>
      </c>
      <c r="AV31" s="55"/>
      <c r="AW31" s="55"/>
      <c r="BN31" s="1"/>
      <c r="BO31" s="1"/>
      <c r="BP31" s="1"/>
    </row>
    <row r="32" spans="1:68" ht="292.5" customHeight="1" x14ac:dyDescent="0.2">
      <c r="A32" s="52"/>
      <c r="B32" s="52"/>
      <c r="C32" s="3" t="s">
        <v>478</v>
      </c>
      <c r="D32" s="109" t="s">
        <v>385</v>
      </c>
      <c r="E32" s="109" t="s">
        <v>386</v>
      </c>
      <c r="F32" s="109" t="s">
        <v>387</v>
      </c>
      <c r="G32" s="109" t="s">
        <v>388</v>
      </c>
      <c r="H32" s="32" t="s">
        <v>389</v>
      </c>
      <c r="I32" s="111" t="s">
        <v>390</v>
      </c>
      <c r="J32" s="32" t="s">
        <v>391</v>
      </c>
      <c r="K32" s="112" t="s">
        <v>392</v>
      </c>
      <c r="L32" s="112" t="s">
        <v>393</v>
      </c>
      <c r="M32" s="51" t="s">
        <v>19</v>
      </c>
      <c r="N32" s="48" t="str">
        <f>IF(M32="Casi con certeza","5",IF(M32="Probable","4",IF(M32="Posible","3",IF(M32="Improbable","2",IF(M32="Raro","1","")))))</f>
        <v>3</v>
      </c>
      <c r="O32" s="47" t="s">
        <v>47</v>
      </c>
      <c r="P32" s="48" t="str">
        <f>IF(O32="Catastrófico","5",IF(O32="Mayor","4",IF(O32="Moderado","3",IF(O32="Menor","2",IF(O32="Insignificante","1","")))))</f>
        <v>5</v>
      </c>
      <c r="Q32" s="33">
        <v>0.5</v>
      </c>
      <c r="R32" s="31" t="s">
        <v>504</v>
      </c>
      <c r="S32" s="99" t="s">
        <v>256</v>
      </c>
      <c r="T32" s="32">
        <f>N32*P32*Q32</f>
        <v>7.5</v>
      </c>
      <c r="U32" s="30" t="str">
        <f>IF(T32&gt;11,"ZONA DE RIESGO EXTREMA",IF(T32&lt;4,"ZONA DE RIESGO BAJA",IF(T32=4,"ZONA DE RIESGO MODERADA","ZONA DE RIESGO ALTA")))</f>
        <v>ZONA DE RIESGO ALTA</v>
      </c>
      <c r="V32" s="32" t="s">
        <v>394</v>
      </c>
      <c r="W32" s="113" t="s">
        <v>395</v>
      </c>
      <c r="X32" s="32" t="s">
        <v>396</v>
      </c>
      <c r="Y32" s="32" t="s">
        <v>502</v>
      </c>
      <c r="Z32" s="32">
        <v>2800</v>
      </c>
      <c r="AA32" s="32" t="s">
        <v>178</v>
      </c>
      <c r="AB32" s="32" t="s">
        <v>171</v>
      </c>
      <c r="AC32" s="33" t="s">
        <v>397</v>
      </c>
      <c r="AD32" s="53">
        <v>0</v>
      </c>
      <c r="AE32" s="54"/>
      <c r="AF32" s="53">
        <v>0</v>
      </c>
      <c r="AG32" s="54"/>
      <c r="AH32" s="53">
        <v>0</v>
      </c>
      <c r="AI32" s="54"/>
      <c r="AJ32" s="53">
        <v>0</v>
      </c>
      <c r="AK32" s="54"/>
      <c r="AL32" s="33" t="s">
        <v>118</v>
      </c>
      <c r="AM32" s="33" t="s">
        <v>131</v>
      </c>
      <c r="AN32" s="72">
        <f>AVERAGE(AF32,AH32,AJ32,AL32)</f>
        <v>0</v>
      </c>
      <c r="AO32" s="31"/>
      <c r="AP32" s="32">
        <v>1</v>
      </c>
      <c r="AQ32" s="32">
        <v>2</v>
      </c>
      <c r="AR32" s="32">
        <v>2017</v>
      </c>
      <c r="AS32" s="32">
        <v>31</v>
      </c>
      <c r="AT32" s="32">
        <v>12</v>
      </c>
      <c r="AU32" s="32">
        <v>2017</v>
      </c>
      <c r="AV32" s="55"/>
      <c r="AW32" s="55"/>
      <c r="BN32" s="1"/>
      <c r="BO32" s="1"/>
      <c r="BP32" s="1"/>
    </row>
    <row r="33" spans="1:68" ht="319.5" customHeight="1" x14ac:dyDescent="0.2">
      <c r="A33" s="52"/>
      <c r="B33" s="52"/>
      <c r="C33" s="3" t="s">
        <v>478</v>
      </c>
      <c r="D33" s="109" t="s">
        <v>385</v>
      </c>
      <c r="E33" s="109" t="s">
        <v>386</v>
      </c>
      <c r="F33" s="109" t="s">
        <v>387</v>
      </c>
      <c r="G33" s="109" t="s">
        <v>388</v>
      </c>
      <c r="H33" s="32" t="s">
        <v>389</v>
      </c>
      <c r="I33" s="94" t="s">
        <v>503</v>
      </c>
      <c r="J33" s="32" t="s">
        <v>391</v>
      </c>
      <c r="K33" s="114" t="s">
        <v>398</v>
      </c>
      <c r="L33" s="112" t="s">
        <v>399</v>
      </c>
      <c r="M33" s="51" t="s">
        <v>18</v>
      </c>
      <c r="N33" s="48">
        <v>3</v>
      </c>
      <c r="O33" s="47" t="s">
        <v>47</v>
      </c>
      <c r="P33" s="48" t="str">
        <f>IF(O33="Catastrófico","5",IF(O33="Mayor","4",IF(O33="Moderado","3",IF(O33="Menor","2",IF(O33="Insignificante","1","")))))</f>
        <v>5</v>
      </c>
      <c r="Q33" s="33">
        <v>0.5</v>
      </c>
      <c r="R33" s="31" t="s">
        <v>506</v>
      </c>
      <c r="S33" s="99" t="s">
        <v>256</v>
      </c>
      <c r="T33" s="32">
        <f>N33*P33*Q33</f>
        <v>7.5</v>
      </c>
      <c r="U33" s="30" t="str">
        <f>IF(T33&gt;11,"ZONA DE RIESGO EXTREMA",IF(T33&lt;4,"ZONA DE RIESGO BAJA",IF(T33=4,"ZONA DE RIESGO MODERADA","ZONA DE RIESGO ALTA")))</f>
        <v>ZONA DE RIESGO ALTA</v>
      </c>
      <c r="V33" s="32" t="s">
        <v>394</v>
      </c>
      <c r="W33" s="33" t="s">
        <v>505</v>
      </c>
      <c r="X33" s="32" t="s">
        <v>400</v>
      </c>
      <c r="Y33" s="32" t="s">
        <v>501</v>
      </c>
      <c r="Z33" s="32">
        <v>68</v>
      </c>
      <c r="AA33" s="32" t="s">
        <v>178</v>
      </c>
      <c r="AB33" s="32" t="s">
        <v>171</v>
      </c>
      <c r="AC33" s="33" t="s">
        <v>507</v>
      </c>
      <c r="AD33" s="53">
        <v>0</v>
      </c>
      <c r="AE33" s="54"/>
      <c r="AF33" s="53">
        <v>0</v>
      </c>
      <c r="AG33" s="54"/>
      <c r="AH33" s="53">
        <v>0</v>
      </c>
      <c r="AI33" s="54"/>
      <c r="AJ33" s="53">
        <v>0</v>
      </c>
      <c r="AK33" s="54"/>
      <c r="AL33" s="33" t="s">
        <v>118</v>
      </c>
      <c r="AM33" s="33" t="s">
        <v>131</v>
      </c>
      <c r="AN33" s="72">
        <f>AVERAGE(AF33,AH33,AJ33,AL33)</f>
        <v>0</v>
      </c>
      <c r="AO33" s="31"/>
      <c r="AP33" s="32">
        <v>1</v>
      </c>
      <c r="AQ33" s="32">
        <v>2</v>
      </c>
      <c r="AR33" s="32">
        <v>2017</v>
      </c>
      <c r="AS33" s="32">
        <v>31</v>
      </c>
      <c r="AT33" s="32">
        <v>12</v>
      </c>
      <c r="AU33" s="32">
        <v>2017</v>
      </c>
      <c r="AV33" s="55"/>
      <c r="AW33" s="55"/>
      <c r="BN33" s="1"/>
      <c r="BO33" s="1"/>
      <c r="BP33" s="1"/>
    </row>
    <row r="34" spans="1:68" ht="342" customHeight="1" x14ac:dyDescent="0.2">
      <c r="A34" s="52"/>
      <c r="B34" s="52"/>
      <c r="C34" s="3" t="s">
        <v>479</v>
      </c>
      <c r="D34" s="3" t="s">
        <v>221</v>
      </c>
      <c r="E34" s="3" t="s">
        <v>222</v>
      </c>
      <c r="F34" s="3"/>
      <c r="G34" s="109" t="s">
        <v>401</v>
      </c>
      <c r="H34" s="32" t="s">
        <v>402</v>
      </c>
      <c r="I34" s="94" t="s">
        <v>415</v>
      </c>
      <c r="J34" s="32" t="s">
        <v>192</v>
      </c>
      <c r="K34" s="109" t="s">
        <v>403</v>
      </c>
      <c r="L34" s="109" t="s">
        <v>404</v>
      </c>
      <c r="M34" s="51" t="s">
        <v>19</v>
      </c>
      <c r="N34" s="48" t="str">
        <f>IF(M34="Casi con certeza","5",IF(M34="Probable","4",IF(M34="Posible","3",IF(M34="Improbable","2",IF(M34="Raro","1","")))))</f>
        <v>3</v>
      </c>
      <c r="O34" s="47" t="s">
        <v>46</v>
      </c>
      <c r="P34" s="48">
        <v>3</v>
      </c>
      <c r="Q34" s="33">
        <v>1</v>
      </c>
      <c r="R34" s="109" t="s">
        <v>405</v>
      </c>
      <c r="S34" s="99" t="s">
        <v>256</v>
      </c>
      <c r="T34" s="32">
        <f t="shared" ref="T34:T43" si="9">N34*P34*Q34</f>
        <v>9</v>
      </c>
      <c r="U34" s="30" t="str">
        <f t="shared" ref="U34:U43" si="10">IF(T34&gt;11,"ZONA DE RIESGO EXTREMA",IF(T34&lt;4,"ZONA DE RIESGO BAJA",IF(T34=4,"ZONA DE RIESGO MODERADA","ZONA DE RIESGO ALTA")))</f>
        <v>ZONA DE RIESGO ALTA</v>
      </c>
      <c r="V34" s="56" t="s">
        <v>406</v>
      </c>
      <c r="W34" s="56" t="s">
        <v>407</v>
      </c>
      <c r="X34" s="32" t="s">
        <v>382</v>
      </c>
      <c r="Y34" s="32" t="s">
        <v>281</v>
      </c>
      <c r="Z34" s="92">
        <v>1</v>
      </c>
      <c r="AA34" s="32" t="s">
        <v>219</v>
      </c>
      <c r="AB34" s="32" t="s">
        <v>171</v>
      </c>
      <c r="AC34" s="56" t="s">
        <v>408</v>
      </c>
      <c r="AD34" s="53">
        <v>0</v>
      </c>
      <c r="AE34" s="54"/>
      <c r="AF34" s="53">
        <v>0</v>
      </c>
      <c r="AG34" s="54"/>
      <c r="AH34" s="53">
        <v>0</v>
      </c>
      <c r="AI34" s="54"/>
      <c r="AJ34" s="53">
        <v>0</v>
      </c>
      <c r="AK34" s="54"/>
      <c r="AL34" s="31" t="s">
        <v>122</v>
      </c>
      <c r="AM34" s="31" t="s">
        <v>135</v>
      </c>
      <c r="AN34" s="72">
        <f t="shared" ref="AN34:AN43" si="11">AVERAGE(AF34,AH34,AJ34,AL34)</f>
        <v>0</v>
      </c>
      <c r="AO34" s="31"/>
      <c r="AP34" s="32">
        <v>1</v>
      </c>
      <c r="AQ34" s="32">
        <v>2</v>
      </c>
      <c r="AR34" s="32">
        <v>2017</v>
      </c>
      <c r="AS34" s="32">
        <v>31</v>
      </c>
      <c r="AT34" s="32">
        <v>12</v>
      </c>
      <c r="AU34" s="32">
        <v>2017</v>
      </c>
      <c r="AV34" s="55"/>
      <c r="AW34" s="55"/>
      <c r="BN34" s="1"/>
      <c r="BO34" s="1"/>
      <c r="BP34" s="1"/>
    </row>
    <row r="35" spans="1:68" ht="231" customHeight="1" x14ac:dyDescent="0.2">
      <c r="A35" s="52"/>
      <c r="B35" s="52"/>
      <c r="C35" s="3" t="s">
        <v>479</v>
      </c>
      <c r="D35" s="3" t="s">
        <v>221</v>
      </c>
      <c r="E35" s="3" t="s">
        <v>222</v>
      </c>
      <c r="F35" s="56" t="s">
        <v>220</v>
      </c>
      <c r="G35" s="109" t="s">
        <v>401</v>
      </c>
      <c r="H35" s="32" t="s">
        <v>402</v>
      </c>
      <c r="I35" s="109" t="s">
        <v>416</v>
      </c>
      <c r="J35" s="32" t="s">
        <v>192</v>
      </c>
      <c r="K35" s="109" t="s">
        <v>409</v>
      </c>
      <c r="L35" s="109" t="s">
        <v>410</v>
      </c>
      <c r="M35" s="51" t="s">
        <v>19</v>
      </c>
      <c r="N35" s="48">
        <v>3</v>
      </c>
      <c r="O35" s="47" t="s">
        <v>46</v>
      </c>
      <c r="P35" s="48">
        <v>3</v>
      </c>
      <c r="Q35" s="33">
        <v>1</v>
      </c>
      <c r="R35" s="109" t="s">
        <v>411</v>
      </c>
      <c r="S35" s="99" t="s">
        <v>256</v>
      </c>
      <c r="T35" s="32">
        <f t="shared" si="9"/>
        <v>9</v>
      </c>
      <c r="U35" s="30" t="str">
        <f t="shared" si="10"/>
        <v>ZONA DE RIESGO ALTA</v>
      </c>
      <c r="V35" s="56" t="s">
        <v>412</v>
      </c>
      <c r="W35" s="56" t="s">
        <v>413</v>
      </c>
      <c r="X35" s="32" t="s">
        <v>420</v>
      </c>
      <c r="Y35" s="32" t="s">
        <v>257</v>
      </c>
      <c r="Z35" s="32">
        <v>0</v>
      </c>
      <c r="AA35" s="32" t="s">
        <v>219</v>
      </c>
      <c r="AB35" s="32" t="s">
        <v>171</v>
      </c>
      <c r="AC35" s="56" t="s">
        <v>414</v>
      </c>
      <c r="AD35" s="53">
        <v>0</v>
      </c>
      <c r="AE35" s="54"/>
      <c r="AF35" s="53">
        <v>0</v>
      </c>
      <c r="AG35" s="54"/>
      <c r="AH35" s="53">
        <v>0</v>
      </c>
      <c r="AI35" s="54"/>
      <c r="AJ35" s="53">
        <v>0</v>
      </c>
      <c r="AK35" s="54"/>
      <c r="AL35" s="31" t="s">
        <v>122</v>
      </c>
      <c r="AM35" s="31" t="s">
        <v>135</v>
      </c>
      <c r="AN35" s="72">
        <f t="shared" si="11"/>
        <v>0</v>
      </c>
      <c r="AO35" s="31"/>
      <c r="AP35" s="32">
        <v>1</v>
      </c>
      <c r="AQ35" s="32">
        <v>2</v>
      </c>
      <c r="AR35" s="32">
        <v>2017</v>
      </c>
      <c r="AS35" s="32">
        <v>31</v>
      </c>
      <c r="AT35" s="32">
        <v>12</v>
      </c>
      <c r="AU35" s="32">
        <v>2017</v>
      </c>
      <c r="AV35" s="55"/>
      <c r="AW35" s="55"/>
      <c r="BN35" s="1"/>
      <c r="BO35" s="1"/>
      <c r="BP35" s="1"/>
    </row>
    <row r="36" spans="1:68" ht="142.5" customHeight="1" x14ac:dyDescent="0.2">
      <c r="A36" s="52"/>
      <c r="B36" s="52"/>
      <c r="C36" s="3" t="s">
        <v>478</v>
      </c>
      <c r="D36" s="3" t="s">
        <v>221</v>
      </c>
      <c r="E36" s="3" t="s">
        <v>222</v>
      </c>
      <c r="F36" s="56" t="s">
        <v>220</v>
      </c>
      <c r="G36" s="3" t="s">
        <v>421</v>
      </c>
      <c r="H36" s="32" t="s">
        <v>488</v>
      </c>
      <c r="I36" s="30" t="s">
        <v>422</v>
      </c>
      <c r="J36" s="32" t="s">
        <v>192</v>
      </c>
      <c r="K36" s="31" t="s">
        <v>423</v>
      </c>
      <c r="L36" s="31" t="s">
        <v>424</v>
      </c>
      <c r="M36" s="51" t="s">
        <v>18</v>
      </c>
      <c r="N36" s="48" t="str">
        <f t="shared" ref="N36:N43" si="12">IF(M36="Casi con certeza","5",IF(M36="Probable","4",IF(M36="Posible","3",IF(M36="Improbable","2",IF(M36="Raro","1","")))))</f>
        <v>4</v>
      </c>
      <c r="O36" s="47" t="s">
        <v>45</v>
      </c>
      <c r="P36" s="48" t="str">
        <f t="shared" ref="P36:P43" si="13">IF(O36="Catastrófico","5",IF(O36="Mayor","4",IF(O36="Moderado","3",IF(O36="Menor","2",IF(O36="Insignificante","1","")))))</f>
        <v>3</v>
      </c>
      <c r="Q36" s="33">
        <v>0.5</v>
      </c>
      <c r="R36" s="34" t="s">
        <v>425</v>
      </c>
      <c r="S36" s="99" t="s">
        <v>256</v>
      </c>
      <c r="T36" s="32">
        <f t="shared" si="9"/>
        <v>6</v>
      </c>
      <c r="U36" s="30" t="str">
        <f t="shared" si="10"/>
        <v>ZONA DE RIESGO ALTA</v>
      </c>
      <c r="V36" s="30" t="s">
        <v>426</v>
      </c>
      <c r="W36" s="30" t="s">
        <v>427</v>
      </c>
      <c r="X36" s="32" t="s">
        <v>210</v>
      </c>
      <c r="Y36" s="32" t="s">
        <v>281</v>
      </c>
      <c r="Z36" s="92">
        <v>1</v>
      </c>
      <c r="AA36" s="30" t="s">
        <v>219</v>
      </c>
      <c r="AB36" s="30" t="s">
        <v>171</v>
      </c>
      <c r="AC36" s="33" t="s">
        <v>428</v>
      </c>
      <c r="AD36" s="53">
        <v>0</v>
      </c>
      <c r="AE36" s="54"/>
      <c r="AF36" s="53">
        <v>0</v>
      </c>
      <c r="AG36" s="54"/>
      <c r="AH36" s="53">
        <v>0</v>
      </c>
      <c r="AI36" s="54"/>
      <c r="AJ36" s="53">
        <v>0</v>
      </c>
      <c r="AK36" s="54"/>
      <c r="AL36" s="31" t="s">
        <v>520</v>
      </c>
      <c r="AM36" s="31" t="s">
        <v>521</v>
      </c>
      <c r="AN36" s="72">
        <f t="shared" si="11"/>
        <v>0</v>
      </c>
      <c r="AO36" s="31"/>
      <c r="AP36" s="32">
        <v>1</v>
      </c>
      <c r="AQ36" s="32">
        <v>2</v>
      </c>
      <c r="AR36" s="32">
        <v>2017</v>
      </c>
      <c r="AS36" s="32">
        <v>31</v>
      </c>
      <c r="AT36" s="32">
        <v>12</v>
      </c>
      <c r="AU36" s="32">
        <v>2017</v>
      </c>
      <c r="AV36" s="55"/>
      <c r="AW36" s="55"/>
      <c r="BN36" s="1"/>
      <c r="BO36" s="1"/>
      <c r="BP36" s="1"/>
    </row>
    <row r="37" spans="1:68" ht="145.5" customHeight="1" x14ac:dyDescent="0.2">
      <c r="A37" s="52"/>
      <c r="B37" s="52"/>
      <c r="C37" s="3" t="s">
        <v>478</v>
      </c>
      <c r="D37" s="3" t="s">
        <v>221</v>
      </c>
      <c r="E37" s="3" t="s">
        <v>222</v>
      </c>
      <c r="F37" s="56" t="s">
        <v>220</v>
      </c>
      <c r="G37" s="3" t="s">
        <v>421</v>
      </c>
      <c r="H37" s="124" t="s">
        <v>488</v>
      </c>
      <c r="I37" s="30" t="s">
        <v>429</v>
      </c>
      <c r="J37" s="32" t="s">
        <v>192</v>
      </c>
      <c r="K37" s="31" t="s">
        <v>430</v>
      </c>
      <c r="L37" s="31" t="s">
        <v>431</v>
      </c>
      <c r="M37" s="51" t="s">
        <v>18</v>
      </c>
      <c r="N37" s="48" t="str">
        <f t="shared" si="12"/>
        <v>4</v>
      </c>
      <c r="O37" s="47" t="s">
        <v>46</v>
      </c>
      <c r="P37" s="48" t="str">
        <f t="shared" si="13"/>
        <v>4</v>
      </c>
      <c r="Q37" s="33">
        <v>0.5</v>
      </c>
      <c r="R37" s="34" t="s">
        <v>432</v>
      </c>
      <c r="S37" s="99" t="s">
        <v>256</v>
      </c>
      <c r="T37" s="32">
        <f t="shared" si="9"/>
        <v>8</v>
      </c>
      <c r="U37" s="30" t="str">
        <f t="shared" si="10"/>
        <v>ZONA DE RIESGO ALTA</v>
      </c>
      <c r="V37" s="30" t="s">
        <v>433</v>
      </c>
      <c r="W37" s="30" t="s">
        <v>434</v>
      </c>
      <c r="X37" s="32" t="s">
        <v>210</v>
      </c>
      <c r="Y37" s="32" t="s">
        <v>281</v>
      </c>
      <c r="Z37" s="92">
        <v>1</v>
      </c>
      <c r="AA37" s="30" t="s">
        <v>219</v>
      </c>
      <c r="AB37" s="30" t="s">
        <v>171</v>
      </c>
      <c r="AC37" s="33" t="s">
        <v>435</v>
      </c>
      <c r="AD37" s="53">
        <v>0</v>
      </c>
      <c r="AE37" s="54"/>
      <c r="AF37" s="53">
        <v>0</v>
      </c>
      <c r="AG37" s="54"/>
      <c r="AH37" s="53">
        <v>0</v>
      </c>
      <c r="AI37" s="54"/>
      <c r="AJ37" s="53">
        <v>0</v>
      </c>
      <c r="AK37" s="54"/>
      <c r="AL37" s="31" t="s">
        <v>520</v>
      </c>
      <c r="AM37" s="31" t="s">
        <v>521</v>
      </c>
      <c r="AN37" s="72">
        <f t="shared" si="11"/>
        <v>0</v>
      </c>
      <c r="AO37" s="31"/>
      <c r="AP37" s="32">
        <v>1</v>
      </c>
      <c r="AQ37" s="32">
        <v>2</v>
      </c>
      <c r="AR37" s="32">
        <v>2017</v>
      </c>
      <c r="AS37" s="32">
        <v>31</v>
      </c>
      <c r="AT37" s="32">
        <v>12</v>
      </c>
      <c r="AU37" s="32">
        <v>2017</v>
      </c>
      <c r="AV37" s="55"/>
      <c r="AW37" s="55"/>
      <c r="BN37" s="1"/>
      <c r="BO37" s="1"/>
      <c r="BP37" s="1"/>
    </row>
    <row r="38" spans="1:68" ht="193.5" customHeight="1" x14ac:dyDescent="0.2">
      <c r="A38" s="52"/>
      <c r="B38" s="52"/>
      <c r="C38" s="148" t="s">
        <v>511</v>
      </c>
      <c r="D38" s="148" t="s">
        <v>221</v>
      </c>
      <c r="E38" s="148" t="s">
        <v>222</v>
      </c>
      <c r="F38" s="148" t="s">
        <v>220</v>
      </c>
      <c r="G38" s="148" t="s">
        <v>421</v>
      </c>
      <c r="H38" s="146" t="s">
        <v>512</v>
      </c>
      <c r="I38" s="146" t="s">
        <v>436</v>
      </c>
      <c r="J38" s="146" t="s">
        <v>46</v>
      </c>
      <c r="K38" s="144" t="s">
        <v>513</v>
      </c>
      <c r="L38" s="144" t="s">
        <v>514</v>
      </c>
      <c r="M38" s="198" t="s">
        <v>18</v>
      </c>
      <c r="N38" s="140">
        <v>4</v>
      </c>
      <c r="O38" s="142" t="s">
        <v>46</v>
      </c>
      <c r="P38" s="140">
        <v>4</v>
      </c>
      <c r="Q38" s="144" t="s">
        <v>515</v>
      </c>
      <c r="R38" s="34" t="s">
        <v>516</v>
      </c>
      <c r="S38" s="34" t="s">
        <v>256</v>
      </c>
      <c r="T38" s="32">
        <v>8</v>
      </c>
      <c r="U38" s="30" t="str">
        <f t="shared" si="10"/>
        <v>ZONA DE RIESGO ALTA</v>
      </c>
      <c r="V38" s="30" t="s">
        <v>517</v>
      </c>
      <c r="W38" s="30" t="s">
        <v>518</v>
      </c>
      <c r="X38" s="32" t="s">
        <v>210</v>
      </c>
      <c r="Y38" s="30" t="s">
        <v>177</v>
      </c>
      <c r="Z38" s="92">
        <v>1</v>
      </c>
      <c r="AA38" s="30" t="s">
        <v>219</v>
      </c>
      <c r="AB38" s="30" t="s">
        <v>171</v>
      </c>
      <c r="AC38" s="33" t="s">
        <v>519</v>
      </c>
      <c r="AD38" s="53">
        <v>0</v>
      </c>
      <c r="AE38" s="54"/>
      <c r="AF38" s="53">
        <v>0</v>
      </c>
      <c r="AG38" s="54"/>
      <c r="AH38" s="53">
        <v>0</v>
      </c>
      <c r="AI38" s="54"/>
      <c r="AJ38" s="53">
        <v>0</v>
      </c>
      <c r="AK38" s="54"/>
      <c r="AL38" s="31" t="s">
        <v>520</v>
      </c>
      <c r="AM38" s="31" t="s">
        <v>521</v>
      </c>
      <c r="AN38" s="72">
        <v>0</v>
      </c>
      <c r="AO38" s="31" t="s">
        <v>522</v>
      </c>
      <c r="AP38" s="32">
        <v>1</v>
      </c>
      <c r="AQ38" s="32">
        <v>2</v>
      </c>
      <c r="AR38" s="32">
        <v>2017</v>
      </c>
      <c r="AS38" s="32">
        <v>31</v>
      </c>
      <c r="AT38" s="32">
        <v>12</v>
      </c>
      <c r="AU38" s="32">
        <v>2017</v>
      </c>
      <c r="AV38" s="55"/>
      <c r="AW38" s="55"/>
      <c r="BN38" s="1"/>
      <c r="BO38" s="1"/>
      <c r="BP38" s="1"/>
    </row>
    <row r="39" spans="1:68" ht="172.5" customHeight="1" x14ac:dyDescent="0.2">
      <c r="A39" s="52"/>
      <c r="B39" s="52"/>
      <c r="C39" s="149"/>
      <c r="D39" s="149"/>
      <c r="E39" s="149"/>
      <c r="F39" s="149"/>
      <c r="G39" s="149"/>
      <c r="H39" s="147"/>
      <c r="I39" s="147"/>
      <c r="J39" s="147"/>
      <c r="K39" s="145"/>
      <c r="L39" s="145"/>
      <c r="M39" s="199"/>
      <c r="N39" s="141"/>
      <c r="O39" s="143"/>
      <c r="P39" s="141"/>
      <c r="Q39" s="145"/>
      <c r="R39" s="34" t="s">
        <v>523</v>
      </c>
      <c r="S39" s="34" t="s">
        <v>256</v>
      </c>
      <c r="T39" s="32">
        <v>8</v>
      </c>
      <c r="U39" s="30" t="str">
        <f t="shared" si="10"/>
        <v>ZONA DE RIESGO ALTA</v>
      </c>
      <c r="V39" s="30" t="s">
        <v>524</v>
      </c>
      <c r="W39" s="30" t="s">
        <v>525</v>
      </c>
      <c r="X39" s="32" t="s">
        <v>210</v>
      </c>
      <c r="Y39" s="30" t="s">
        <v>177</v>
      </c>
      <c r="Z39" s="92">
        <v>1</v>
      </c>
      <c r="AA39" s="30" t="s">
        <v>219</v>
      </c>
      <c r="AB39" s="30" t="s">
        <v>171</v>
      </c>
      <c r="AC39" s="33" t="s">
        <v>526</v>
      </c>
      <c r="AD39" s="53">
        <v>0</v>
      </c>
      <c r="AE39" s="54"/>
      <c r="AF39" s="53">
        <v>0</v>
      </c>
      <c r="AG39" s="54"/>
      <c r="AH39" s="53">
        <v>0</v>
      </c>
      <c r="AI39" s="54"/>
      <c r="AJ39" s="53">
        <v>0</v>
      </c>
      <c r="AK39" s="54"/>
      <c r="AL39" s="31" t="s">
        <v>520</v>
      </c>
      <c r="AM39" s="31" t="s">
        <v>521</v>
      </c>
      <c r="AN39" s="72">
        <v>0</v>
      </c>
      <c r="AO39" s="31" t="s">
        <v>527</v>
      </c>
      <c r="AP39" s="32">
        <v>1</v>
      </c>
      <c r="AQ39" s="32">
        <v>2</v>
      </c>
      <c r="AR39" s="32">
        <v>2017</v>
      </c>
      <c r="AS39" s="32">
        <v>31</v>
      </c>
      <c r="AT39" s="32">
        <v>12</v>
      </c>
      <c r="AU39" s="32">
        <v>2017</v>
      </c>
      <c r="AV39" s="55"/>
      <c r="AW39" s="55"/>
      <c r="BN39" s="1"/>
      <c r="BO39" s="1"/>
      <c r="BP39" s="1"/>
    </row>
    <row r="40" spans="1:68" ht="268.5" customHeight="1" x14ac:dyDescent="0.2">
      <c r="A40" s="52"/>
      <c r="B40" s="52"/>
      <c r="C40" s="3" t="s">
        <v>478</v>
      </c>
      <c r="D40" s="3" t="s">
        <v>221</v>
      </c>
      <c r="E40" s="3" t="s">
        <v>222</v>
      </c>
      <c r="F40" s="56" t="s">
        <v>220</v>
      </c>
      <c r="G40" s="3" t="s">
        <v>437</v>
      </c>
      <c r="H40" s="32" t="s">
        <v>489</v>
      </c>
      <c r="I40" s="30" t="s">
        <v>438</v>
      </c>
      <c r="J40" s="32" t="s">
        <v>192</v>
      </c>
      <c r="K40" s="31" t="s">
        <v>439</v>
      </c>
      <c r="L40" s="31" t="s">
        <v>440</v>
      </c>
      <c r="M40" s="51" t="s">
        <v>19</v>
      </c>
      <c r="N40" s="48" t="str">
        <f t="shared" si="12"/>
        <v>3</v>
      </c>
      <c r="O40" s="47" t="s">
        <v>45</v>
      </c>
      <c r="P40" s="48" t="str">
        <f t="shared" si="13"/>
        <v>3</v>
      </c>
      <c r="Q40" s="33">
        <v>0.5</v>
      </c>
      <c r="R40" s="34"/>
      <c r="S40" s="99" t="s">
        <v>256</v>
      </c>
      <c r="T40" s="32">
        <f t="shared" si="9"/>
        <v>4.5</v>
      </c>
      <c r="U40" s="30" t="str">
        <f t="shared" si="10"/>
        <v>ZONA DE RIESGO ALTA</v>
      </c>
      <c r="V40" s="30"/>
      <c r="W40" s="30"/>
      <c r="X40" s="30"/>
      <c r="Y40" s="30"/>
      <c r="Z40" s="30"/>
      <c r="AA40" s="30"/>
      <c r="AB40" s="30" t="s">
        <v>171</v>
      </c>
      <c r="AC40" s="33"/>
      <c r="AD40" s="53">
        <v>0</v>
      </c>
      <c r="AE40" s="54"/>
      <c r="AF40" s="53">
        <v>0</v>
      </c>
      <c r="AG40" s="54"/>
      <c r="AH40" s="53">
        <v>0</v>
      </c>
      <c r="AI40" s="54"/>
      <c r="AJ40" s="53">
        <v>0</v>
      </c>
      <c r="AK40" s="54"/>
      <c r="AL40" s="31" t="s">
        <v>123</v>
      </c>
      <c r="AM40" s="31" t="s">
        <v>529</v>
      </c>
      <c r="AN40" s="72">
        <f t="shared" si="11"/>
        <v>0</v>
      </c>
      <c r="AO40" s="31"/>
      <c r="AP40" s="32">
        <v>1</v>
      </c>
      <c r="AQ40" s="32">
        <v>2</v>
      </c>
      <c r="AR40" s="32">
        <v>2017</v>
      </c>
      <c r="AS40" s="32">
        <v>31</v>
      </c>
      <c r="AT40" s="32">
        <v>12</v>
      </c>
      <c r="AU40" s="32">
        <v>2017</v>
      </c>
      <c r="AV40" s="55"/>
      <c r="AW40" s="55"/>
      <c r="BN40" s="1"/>
      <c r="BO40" s="1"/>
      <c r="BP40" s="1"/>
    </row>
    <row r="41" spans="1:68" ht="223.5" customHeight="1" x14ac:dyDescent="0.2">
      <c r="A41" s="52"/>
      <c r="B41" s="52"/>
      <c r="C41" s="3" t="s">
        <v>478</v>
      </c>
      <c r="D41" s="3" t="s">
        <v>221</v>
      </c>
      <c r="E41" s="3" t="s">
        <v>222</v>
      </c>
      <c r="F41" s="56" t="s">
        <v>220</v>
      </c>
      <c r="G41" s="3" t="s">
        <v>437</v>
      </c>
      <c r="H41" s="32" t="s">
        <v>489</v>
      </c>
      <c r="I41" s="30" t="s">
        <v>441</v>
      </c>
      <c r="J41" s="32" t="s">
        <v>192</v>
      </c>
      <c r="K41" s="31" t="s">
        <v>442</v>
      </c>
      <c r="L41" s="31" t="s">
        <v>440</v>
      </c>
      <c r="M41" s="51" t="s">
        <v>18</v>
      </c>
      <c r="N41" s="48" t="str">
        <f t="shared" si="12"/>
        <v>4</v>
      </c>
      <c r="O41" s="47" t="s">
        <v>45</v>
      </c>
      <c r="P41" s="48" t="str">
        <f t="shared" si="13"/>
        <v>3</v>
      </c>
      <c r="Q41" s="33">
        <v>0.5</v>
      </c>
      <c r="R41" s="34"/>
      <c r="S41" s="34"/>
      <c r="T41" s="32">
        <f t="shared" si="9"/>
        <v>6</v>
      </c>
      <c r="U41" s="30" t="str">
        <f t="shared" si="10"/>
        <v>ZONA DE RIESGO ALTA</v>
      </c>
      <c r="V41" s="30"/>
      <c r="W41" s="30"/>
      <c r="X41" s="30"/>
      <c r="Y41" s="30"/>
      <c r="Z41" s="30"/>
      <c r="AA41" s="30"/>
      <c r="AB41" s="30" t="s">
        <v>171</v>
      </c>
      <c r="AC41" s="33"/>
      <c r="AD41" s="53">
        <v>0</v>
      </c>
      <c r="AE41" s="54"/>
      <c r="AF41" s="53">
        <v>0</v>
      </c>
      <c r="AG41" s="54"/>
      <c r="AH41" s="53">
        <v>0</v>
      </c>
      <c r="AI41" s="54"/>
      <c r="AJ41" s="53">
        <v>0</v>
      </c>
      <c r="AK41" s="54"/>
      <c r="AL41" s="31" t="s">
        <v>123</v>
      </c>
      <c r="AM41" s="31" t="s">
        <v>529</v>
      </c>
      <c r="AN41" s="72">
        <f t="shared" si="11"/>
        <v>0</v>
      </c>
      <c r="AO41" s="31"/>
      <c r="AP41" s="32">
        <v>1</v>
      </c>
      <c r="AQ41" s="32">
        <v>2</v>
      </c>
      <c r="AR41" s="32">
        <v>2017</v>
      </c>
      <c r="AS41" s="32">
        <v>31</v>
      </c>
      <c r="AT41" s="32">
        <v>12</v>
      </c>
      <c r="AU41" s="32">
        <v>2017</v>
      </c>
      <c r="AV41" s="55"/>
      <c r="AW41" s="55"/>
      <c r="BN41" s="1"/>
      <c r="BO41" s="1"/>
      <c r="BP41" s="1"/>
    </row>
    <row r="42" spans="1:68" ht="207" customHeight="1" x14ac:dyDescent="0.2">
      <c r="A42" s="52"/>
      <c r="B42" s="52"/>
      <c r="C42" s="3" t="s">
        <v>478</v>
      </c>
      <c r="D42" s="3" t="s">
        <v>221</v>
      </c>
      <c r="E42" s="3" t="s">
        <v>222</v>
      </c>
      <c r="F42" s="56" t="s">
        <v>220</v>
      </c>
      <c r="G42" s="3" t="s">
        <v>443</v>
      </c>
      <c r="H42" s="124" t="s">
        <v>490</v>
      </c>
      <c r="I42" s="30" t="s">
        <v>444</v>
      </c>
      <c r="J42" s="32" t="s">
        <v>192</v>
      </c>
      <c r="K42" s="31" t="s">
        <v>445</v>
      </c>
      <c r="L42" s="31" t="s">
        <v>446</v>
      </c>
      <c r="M42" s="51" t="s">
        <v>19</v>
      </c>
      <c r="N42" s="48" t="str">
        <f t="shared" si="12"/>
        <v>3</v>
      </c>
      <c r="O42" s="47" t="s">
        <v>45</v>
      </c>
      <c r="P42" s="48" t="str">
        <f t="shared" si="13"/>
        <v>3</v>
      </c>
      <c r="Q42" s="33">
        <v>0.5</v>
      </c>
      <c r="R42" s="34" t="s">
        <v>447</v>
      </c>
      <c r="S42" s="99" t="s">
        <v>256</v>
      </c>
      <c r="T42" s="32">
        <f t="shared" si="9"/>
        <v>4.5</v>
      </c>
      <c r="U42" s="30" t="str">
        <f t="shared" si="10"/>
        <v>ZONA DE RIESGO ALTA</v>
      </c>
      <c r="V42" s="30" t="s">
        <v>448</v>
      </c>
      <c r="W42" s="30" t="s">
        <v>449</v>
      </c>
      <c r="X42" s="92">
        <v>1</v>
      </c>
      <c r="Y42" s="32" t="s">
        <v>177</v>
      </c>
      <c r="Z42" s="92">
        <v>1</v>
      </c>
      <c r="AA42" s="30" t="s">
        <v>219</v>
      </c>
      <c r="AB42" s="30" t="s">
        <v>171</v>
      </c>
      <c r="AC42" s="33" t="s">
        <v>450</v>
      </c>
      <c r="AD42" s="53">
        <v>0</v>
      </c>
      <c r="AE42" s="54"/>
      <c r="AF42" s="53">
        <v>0</v>
      </c>
      <c r="AG42" s="54"/>
      <c r="AH42" s="53">
        <v>0</v>
      </c>
      <c r="AI42" s="54"/>
      <c r="AJ42" s="53">
        <v>0</v>
      </c>
      <c r="AK42" s="54"/>
      <c r="AL42" s="31" t="s">
        <v>123</v>
      </c>
      <c r="AM42" s="31" t="s">
        <v>529</v>
      </c>
      <c r="AN42" s="72">
        <f t="shared" si="11"/>
        <v>0</v>
      </c>
      <c r="AO42" s="31"/>
      <c r="AP42" s="32">
        <v>1</v>
      </c>
      <c r="AQ42" s="32">
        <v>2</v>
      </c>
      <c r="AR42" s="32">
        <v>2017</v>
      </c>
      <c r="AS42" s="32">
        <v>31</v>
      </c>
      <c r="AT42" s="32">
        <v>12</v>
      </c>
      <c r="AU42" s="32">
        <v>2017</v>
      </c>
      <c r="AV42" s="55"/>
      <c r="AW42" s="55"/>
      <c r="BN42" s="1"/>
      <c r="BO42" s="1"/>
      <c r="BP42" s="1"/>
    </row>
    <row r="43" spans="1:68" ht="213" customHeight="1" x14ac:dyDescent="0.2">
      <c r="A43" s="52"/>
      <c r="B43" s="52"/>
      <c r="C43" s="3" t="s">
        <v>478</v>
      </c>
      <c r="D43" s="3" t="s">
        <v>221</v>
      </c>
      <c r="E43" s="3" t="s">
        <v>222</v>
      </c>
      <c r="F43" s="56" t="s">
        <v>220</v>
      </c>
      <c r="G43" s="3" t="s">
        <v>443</v>
      </c>
      <c r="H43" s="122" t="s">
        <v>490</v>
      </c>
      <c r="I43" s="3" t="s">
        <v>451</v>
      </c>
      <c r="J43" s="32" t="s">
        <v>192</v>
      </c>
      <c r="K43" s="31" t="s">
        <v>452</v>
      </c>
      <c r="L43" s="31" t="s">
        <v>453</v>
      </c>
      <c r="M43" s="51" t="s">
        <v>18</v>
      </c>
      <c r="N43" s="48" t="str">
        <f t="shared" si="12"/>
        <v>4</v>
      </c>
      <c r="O43" s="47" t="s">
        <v>45</v>
      </c>
      <c r="P43" s="48" t="str">
        <f t="shared" si="13"/>
        <v>3</v>
      </c>
      <c r="Q43" s="33">
        <v>0.5</v>
      </c>
      <c r="R43" s="34" t="s">
        <v>454</v>
      </c>
      <c r="S43" s="99" t="s">
        <v>256</v>
      </c>
      <c r="T43" s="32">
        <f t="shared" si="9"/>
        <v>6</v>
      </c>
      <c r="U43" s="30" t="str">
        <f t="shared" si="10"/>
        <v>ZONA DE RIESGO ALTA</v>
      </c>
      <c r="V43" s="30" t="s">
        <v>455</v>
      </c>
      <c r="W43" s="30" t="s">
        <v>456</v>
      </c>
      <c r="X43" s="92">
        <v>1</v>
      </c>
      <c r="Y43" s="32" t="s">
        <v>177</v>
      </c>
      <c r="Z43" s="92">
        <v>1</v>
      </c>
      <c r="AA43" s="30" t="s">
        <v>219</v>
      </c>
      <c r="AB43" s="30" t="s">
        <v>171</v>
      </c>
      <c r="AC43" s="33" t="s">
        <v>457</v>
      </c>
      <c r="AD43" s="53">
        <v>0</v>
      </c>
      <c r="AE43" s="54"/>
      <c r="AF43" s="53">
        <v>0</v>
      </c>
      <c r="AG43" s="54"/>
      <c r="AH43" s="53">
        <v>0</v>
      </c>
      <c r="AI43" s="54"/>
      <c r="AJ43" s="53">
        <v>0</v>
      </c>
      <c r="AK43" s="54"/>
      <c r="AL43" s="31" t="s">
        <v>528</v>
      </c>
      <c r="AM43" s="31" t="s">
        <v>528</v>
      </c>
      <c r="AN43" s="72">
        <f t="shared" si="11"/>
        <v>0</v>
      </c>
      <c r="AO43" s="31"/>
      <c r="AP43" s="32">
        <v>1</v>
      </c>
      <c r="AQ43" s="32">
        <v>2</v>
      </c>
      <c r="AR43" s="32">
        <v>2017</v>
      </c>
      <c r="AS43" s="32">
        <v>31</v>
      </c>
      <c r="AT43" s="32">
        <v>12</v>
      </c>
      <c r="AU43" s="32">
        <v>2017</v>
      </c>
      <c r="AV43" s="55"/>
      <c r="AW43" s="55"/>
      <c r="BN43" s="1"/>
      <c r="BO43" s="1"/>
      <c r="BP43" s="1"/>
    </row>
    <row r="44" spans="1:68" ht="15" customHeight="1" x14ac:dyDescent="0.2">
      <c r="C44" s="181" t="s">
        <v>196</v>
      </c>
      <c r="D44" s="181"/>
      <c r="E44" s="181"/>
      <c r="F44" s="181"/>
      <c r="G44" s="181"/>
      <c r="H44" s="181"/>
      <c r="I44" s="181"/>
      <c r="J44" s="181"/>
      <c r="K44" s="181"/>
      <c r="L44" s="158" t="s">
        <v>86</v>
      </c>
      <c r="M44" s="159"/>
      <c r="N44" s="159"/>
      <c r="O44" s="159"/>
      <c r="P44" s="159"/>
      <c r="Q44" s="159"/>
      <c r="R44" s="159"/>
      <c r="S44" s="159"/>
      <c r="T44" s="159"/>
      <c r="U44" s="159"/>
      <c r="V44" s="159"/>
      <c r="W44" s="159"/>
      <c r="X44" s="159"/>
      <c r="Y44" s="159"/>
      <c r="Z44" s="159"/>
      <c r="AA44" s="159"/>
      <c r="AB44" s="159"/>
      <c r="AC44" s="159"/>
      <c r="AD44" s="160"/>
      <c r="AE44" s="158" t="s">
        <v>87</v>
      </c>
      <c r="AF44" s="159"/>
      <c r="AG44" s="159"/>
      <c r="AH44" s="159"/>
      <c r="AI44" s="159"/>
      <c r="AJ44" s="159"/>
      <c r="AK44" s="159"/>
      <c r="AL44" s="159"/>
      <c r="AM44" s="159"/>
      <c r="AN44" s="159"/>
      <c r="AO44" s="159"/>
      <c r="AP44" s="159"/>
      <c r="AQ44" s="159"/>
      <c r="AR44" s="159"/>
      <c r="AS44" s="159"/>
      <c r="AT44" s="159"/>
      <c r="AU44" s="159"/>
      <c r="AV44" s="159"/>
      <c r="AW44" s="160"/>
      <c r="BN44" s="1"/>
      <c r="BO44" s="1"/>
      <c r="BP44" s="1"/>
    </row>
    <row r="45" spans="1:68" ht="15" customHeight="1" x14ac:dyDescent="0.2">
      <c r="C45" s="181"/>
      <c r="D45" s="181"/>
      <c r="E45" s="181"/>
      <c r="F45" s="181"/>
      <c r="G45" s="181"/>
      <c r="H45" s="181"/>
      <c r="I45" s="181"/>
      <c r="J45" s="181"/>
      <c r="K45" s="181"/>
      <c r="L45" s="161"/>
      <c r="M45" s="162"/>
      <c r="N45" s="162"/>
      <c r="O45" s="162"/>
      <c r="P45" s="162"/>
      <c r="Q45" s="162"/>
      <c r="R45" s="162"/>
      <c r="S45" s="162"/>
      <c r="T45" s="162"/>
      <c r="U45" s="162"/>
      <c r="V45" s="162"/>
      <c r="W45" s="162"/>
      <c r="X45" s="162"/>
      <c r="Y45" s="162"/>
      <c r="Z45" s="162"/>
      <c r="AA45" s="162"/>
      <c r="AB45" s="162"/>
      <c r="AC45" s="162"/>
      <c r="AD45" s="163"/>
      <c r="AE45" s="161"/>
      <c r="AF45" s="162"/>
      <c r="AG45" s="162"/>
      <c r="AH45" s="162"/>
      <c r="AI45" s="162"/>
      <c r="AJ45" s="162"/>
      <c r="AK45" s="162"/>
      <c r="AL45" s="162"/>
      <c r="AM45" s="162"/>
      <c r="AN45" s="162"/>
      <c r="AO45" s="162"/>
      <c r="AP45" s="162"/>
      <c r="AQ45" s="162"/>
      <c r="AR45" s="162"/>
      <c r="AS45" s="162"/>
      <c r="AT45" s="162"/>
      <c r="AU45" s="162"/>
      <c r="AV45" s="162"/>
      <c r="AW45" s="163"/>
      <c r="BN45" s="1"/>
      <c r="BO45" s="1"/>
      <c r="BP45" s="1"/>
    </row>
    <row r="46" spans="1:68" ht="15" customHeight="1" x14ac:dyDescent="0.2">
      <c r="C46" s="181"/>
      <c r="D46" s="181"/>
      <c r="E46" s="181"/>
      <c r="F46" s="181"/>
      <c r="G46" s="181"/>
      <c r="H46" s="181"/>
      <c r="I46" s="181"/>
      <c r="J46" s="181"/>
      <c r="K46" s="181"/>
      <c r="L46" s="164"/>
      <c r="M46" s="165"/>
      <c r="N46" s="165"/>
      <c r="O46" s="165"/>
      <c r="P46" s="165"/>
      <c r="Q46" s="165"/>
      <c r="R46" s="165"/>
      <c r="S46" s="165"/>
      <c r="T46" s="165"/>
      <c r="U46" s="165"/>
      <c r="V46" s="165"/>
      <c r="W46" s="165"/>
      <c r="X46" s="165"/>
      <c r="Y46" s="165"/>
      <c r="Z46" s="165"/>
      <c r="AA46" s="165"/>
      <c r="AB46" s="165"/>
      <c r="AC46" s="165"/>
      <c r="AD46" s="166"/>
      <c r="AE46" s="164"/>
      <c r="AF46" s="165"/>
      <c r="AG46" s="165"/>
      <c r="AH46" s="165"/>
      <c r="AI46" s="165"/>
      <c r="AJ46" s="165"/>
      <c r="AK46" s="165"/>
      <c r="AL46" s="165"/>
      <c r="AM46" s="165"/>
      <c r="AN46" s="165"/>
      <c r="AO46" s="165"/>
      <c r="AP46" s="165"/>
      <c r="AQ46" s="165"/>
      <c r="AR46" s="165"/>
      <c r="AS46" s="165"/>
      <c r="AT46" s="165"/>
      <c r="AU46" s="165"/>
      <c r="AV46" s="165"/>
      <c r="AW46" s="166"/>
      <c r="BN46" s="1"/>
      <c r="BO46" s="1"/>
      <c r="BP46" s="1"/>
    </row>
    <row r="47" spans="1:68" ht="15" customHeight="1" x14ac:dyDescent="0.2">
      <c r="C47" s="181" t="s">
        <v>66</v>
      </c>
      <c r="D47" s="181"/>
      <c r="E47" s="181"/>
      <c r="F47" s="181"/>
      <c r="G47" s="181"/>
      <c r="H47" s="181"/>
      <c r="I47" s="181"/>
      <c r="J47" s="181"/>
      <c r="K47" s="181"/>
      <c r="L47" s="77" t="s">
        <v>66</v>
      </c>
      <c r="M47" s="78"/>
      <c r="N47" s="78"/>
      <c r="O47" s="78"/>
      <c r="P47" s="78"/>
      <c r="Q47" s="78"/>
      <c r="R47" s="78"/>
      <c r="S47" s="78"/>
      <c r="T47" s="78"/>
      <c r="U47" s="85"/>
      <c r="V47" s="76"/>
      <c r="W47" s="76"/>
      <c r="X47" s="76"/>
      <c r="Y47" s="76"/>
      <c r="Z47" s="76"/>
      <c r="AA47" s="76"/>
      <c r="AB47" s="77"/>
      <c r="AC47" s="78"/>
      <c r="AD47" s="78"/>
      <c r="AE47" s="158" t="s">
        <v>66</v>
      </c>
      <c r="AF47" s="159"/>
      <c r="AG47" s="159"/>
      <c r="AH47" s="159"/>
      <c r="AI47" s="159"/>
      <c r="AJ47" s="159"/>
      <c r="AK47" s="159"/>
      <c r="AL47" s="159"/>
      <c r="AM47" s="159"/>
      <c r="AN47" s="159"/>
      <c r="AO47" s="159"/>
      <c r="AP47" s="159"/>
      <c r="AQ47" s="159"/>
      <c r="AR47" s="159"/>
      <c r="AS47" s="159"/>
      <c r="AT47" s="159"/>
      <c r="AU47" s="159"/>
      <c r="AV47" s="159"/>
      <c r="AW47" s="160"/>
      <c r="BN47" s="1"/>
      <c r="BO47" s="1"/>
      <c r="BP47" s="1"/>
    </row>
    <row r="48" spans="1:68" ht="15" customHeight="1" x14ac:dyDescent="0.2">
      <c r="C48" s="181"/>
      <c r="D48" s="181"/>
      <c r="E48" s="181"/>
      <c r="F48" s="181"/>
      <c r="G48" s="181"/>
      <c r="H48" s="181"/>
      <c r="I48" s="181"/>
      <c r="J48" s="181"/>
      <c r="K48" s="181"/>
      <c r="L48" s="80"/>
      <c r="M48" s="81"/>
      <c r="N48" s="81"/>
      <c r="O48" s="81"/>
      <c r="P48" s="81"/>
      <c r="Q48" s="81"/>
      <c r="R48" s="81"/>
      <c r="S48" s="81"/>
      <c r="T48" s="81"/>
      <c r="U48" s="86"/>
      <c r="V48" s="79"/>
      <c r="W48" s="79"/>
      <c r="X48" s="79"/>
      <c r="Y48" s="79"/>
      <c r="Z48" s="79"/>
      <c r="AA48" s="79"/>
      <c r="AB48" s="80"/>
      <c r="AC48" s="81"/>
      <c r="AD48" s="81"/>
      <c r="AE48" s="161"/>
      <c r="AF48" s="162"/>
      <c r="AG48" s="162"/>
      <c r="AH48" s="162"/>
      <c r="AI48" s="162"/>
      <c r="AJ48" s="162"/>
      <c r="AK48" s="162"/>
      <c r="AL48" s="162"/>
      <c r="AM48" s="162"/>
      <c r="AN48" s="162"/>
      <c r="AO48" s="162"/>
      <c r="AP48" s="162"/>
      <c r="AQ48" s="162"/>
      <c r="AR48" s="162"/>
      <c r="AS48" s="162"/>
      <c r="AT48" s="162"/>
      <c r="AU48" s="162"/>
      <c r="AV48" s="162"/>
      <c r="AW48" s="163"/>
      <c r="BN48" s="1"/>
      <c r="BO48" s="1"/>
      <c r="BP48" s="1"/>
    </row>
    <row r="49" spans="3:68" ht="15" customHeight="1" x14ac:dyDescent="0.2">
      <c r="C49" s="181"/>
      <c r="D49" s="181"/>
      <c r="E49" s="181"/>
      <c r="F49" s="181"/>
      <c r="G49" s="181"/>
      <c r="H49" s="181"/>
      <c r="I49" s="181"/>
      <c r="J49" s="181"/>
      <c r="K49" s="181"/>
      <c r="L49" s="83"/>
      <c r="M49" s="84"/>
      <c r="N49" s="84"/>
      <c r="O49" s="84"/>
      <c r="P49" s="84"/>
      <c r="Q49" s="84"/>
      <c r="R49" s="84"/>
      <c r="S49" s="84"/>
      <c r="T49" s="84"/>
      <c r="U49" s="87"/>
      <c r="V49" s="82"/>
      <c r="W49" s="82"/>
      <c r="X49" s="82"/>
      <c r="Y49" s="82"/>
      <c r="Z49" s="82"/>
      <c r="AA49" s="82"/>
      <c r="AB49" s="83"/>
      <c r="AC49" s="84"/>
      <c r="AD49" s="84"/>
      <c r="AE49" s="164"/>
      <c r="AF49" s="165"/>
      <c r="AG49" s="165"/>
      <c r="AH49" s="165"/>
      <c r="AI49" s="165"/>
      <c r="AJ49" s="165"/>
      <c r="AK49" s="165"/>
      <c r="AL49" s="165"/>
      <c r="AM49" s="165"/>
      <c r="AN49" s="165"/>
      <c r="AO49" s="165"/>
      <c r="AP49" s="165"/>
      <c r="AQ49" s="165"/>
      <c r="AR49" s="165"/>
      <c r="AS49" s="165"/>
      <c r="AT49" s="165"/>
      <c r="AU49" s="165"/>
      <c r="AV49" s="165"/>
      <c r="AW49" s="166"/>
      <c r="BN49" s="1"/>
      <c r="BO49" s="1"/>
      <c r="BP49" s="1"/>
    </row>
    <row r="50" spans="3:68" ht="38.25" customHeight="1" x14ac:dyDescent="0.2">
      <c r="AU50" s="5"/>
      <c r="BN50" s="1"/>
      <c r="BO50" s="1"/>
      <c r="BP50" s="1"/>
    </row>
    <row r="51" spans="3:68" ht="60" customHeight="1" x14ac:dyDescent="0.2">
      <c r="L51" s="1" t="s">
        <v>209</v>
      </c>
      <c r="BN51" s="1"/>
      <c r="BO51" s="1"/>
      <c r="BP51" s="1"/>
    </row>
    <row r="52" spans="3:68" ht="65.25" customHeight="1" x14ac:dyDescent="0.2">
      <c r="C52" s="1"/>
      <c r="D52" s="1"/>
      <c r="E52" s="1"/>
      <c r="F52" s="1"/>
      <c r="G52" s="1"/>
      <c r="H52" s="171" t="s">
        <v>152</v>
      </c>
      <c r="I52" s="171"/>
      <c r="J52" s="171"/>
      <c r="K52" s="171"/>
      <c r="L52" s="171"/>
      <c r="M52" s="171"/>
      <c r="N52" s="171"/>
      <c r="O52" s="171"/>
      <c r="P52" s="171"/>
      <c r="Q52" s="171"/>
      <c r="R52" s="171"/>
      <c r="S52" s="171"/>
      <c r="T52" s="171"/>
      <c r="U52" s="171"/>
      <c r="V52" s="171"/>
      <c r="W52" s="171"/>
      <c r="X52" s="171"/>
      <c r="Y52" s="171"/>
      <c r="Z52" s="171"/>
      <c r="AA52" s="171"/>
      <c r="AB52" s="171"/>
      <c r="AC52" s="171"/>
      <c r="AD52" s="69"/>
      <c r="AE52" s="69"/>
      <c r="AF52" s="69"/>
      <c r="AG52" s="69"/>
      <c r="AH52" s="69"/>
      <c r="AI52" s="69"/>
      <c r="AJ52" s="69"/>
      <c r="AK52" s="69"/>
      <c r="BN52" s="1"/>
      <c r="BO52" s="1"/>
      <c r="BP52" s="1"/>
    </row>
    <row r="53" spans="3:68" ht="60" customHeight="1" x14ac:dyDescent="0.2">
      <c r="C53" s="1"/>
      <c r="D53" s="1"/>
      <c r="E53" s="1"/>
      <c r="F53" s="1"/>
      <c r="G53" s="1"/>
      <c r="H53" s="189" t="s">
        <v>16</v>
      </c>
      <c r="I53" s="190"/>
      <c r="J53" s="190"/>
      <c r="K53" s="191"/>
      <c r="M53" s="189" t="s">
        <v>30</v>
      </c>
      <c r="N53" s="190"/>
      <c r="O53" s="191"/>
      <c r="P53" s="1"/>
      <c r="Q53" s="189" t="s">
        <v>40</v>
      </c>
      <c r="R53" s="190"/>
      <c r="S53" s="190"/>
      <c r="T53" s="190"/>
      <c r="U53" s="190"/>
      <c r="V53" s="190"/>
      <c r="W53" s="190"/>
      <c r="X53" s="190"/>
      <c r="Y53" s="190"/>
      <c r="Z53" s="190"/>
      <c r="AA53" s="190"/>
      <c r="AB53" s="191"/>
      <c r="AL53" s="179" t="s">
        <v>35</v>
      </c>
      <c r="AM53" s="180"/>
      <c r="AN53" s="70"/>
      <c r="BN53" s="1"/>
      <c r="BO53" s="1"/>
      <c r="BP53" s="1"/>
    </row>
    <row r="54" spans="3:68" ht="60" customHeight="1" x14ac:dyDescent="0.2">
      <c r="C54" s="1"/>
      <c r="D54" s="1"/>
      <c r="E54" s="1"/>
      <c r="F54" s="1"/>
      <c r="G54" s="1"/>
      <c r="H54" s="26" t="s">
        <v>27</v>
      </c>
      <c r="I54" s="189" t="s">
        <v>29</v>
      </c>
      <c r="J54" s="190"/>
      <c r="K54" s="191"/>
      <c r="M54" s="26" t="s">
        <v>27</v>
      </c>
      <c r="N54" s="26" t="s">
        <v>28</v>
      </c>
      <c r="O54" s="26" t="s">
        <v>29</v>
      </c>
      <c r="P54" s="1"/>
      <c r="Q54" s="26" t="s">
        <v>27</v>
      </c>
      <c r="R54" s="26" t="s">
        <v>28</v>
      </c>
      <c r="S54" s="88"/>
      <c r="T54" s="58"/>
      <c r="U54" s="189" t="s">
        <v>29</v>
      </c>
      <c r="V54" s="190"/>
      <c r="W54" s="190"/>
      <c r="X54" s="190"/>
      <c r="Y54" s="190"/>
      <c r="Z54" s="190"/>
      <c r="AA54" s="190"/>
      <c r="AB54" s="191"/>
      <c r="AL54" s="26" t="s">
        <v>34</v>
      </c>
      <c r="AM54" s="26" t="s">
        <v>28</v>
      </c>
      <c r="AN54" s="71"/>
      <c r="BN54" s="1"/>
      <c r="BO54" s="1"/>
      <c r="BP54" s="1"/>
    </row>
    <row r="55" spans="3:68" ht="96" customHeight="1" x14ac:dyDescent="0.2">
      <c r="C55" s="1"/>
      <c r="D55" s="1"/>
      <c r="E55" s="1"/>
      <c r="F55" s="1"/>
      <c r="G55" s="1"/>
      <c r="H55" s="41" t="s">
        <v>96</v>
      </c>
      <c r="I55" s="192" t="s">
        <v>75</v>
      </c>
      <c r="J55" s="193"/>
      <c r="K55" s="194"/>
      <c r="M55" s="57" t="s">
        <v>151</v>
      </c>
      <c r="N55" s="56">
        <v>5</v>
      </c>
      <c r="O55" s="57" t="s">
        <v>22</v>
      </c>
      <c r="P55" s="1"/>
      <c r="Q55" s="56" t="s">
        <v>82</v>
      </c>
      <c r="R55" s="56">
        <v>1</v>
      </c>
      <c r="S55" s="89"/>
      <c r="T55" s="60"/>
      <c r="U55" s="195" t="s">
        <v>41</v>
      </c>
      <c r="V55" s="196"/>
      <c r="W55" s="196"/>
      <c r="X55" s="196"/>
      <c r="Y55" s="196"/>
      <c r="Z55" s="196"/>
      <c r="AA55" s="196"/>
      <c r="AB55" s="197"/>
      <c r="AL55" s="30" t="s">
        <v>33</v>
      </c>
      <c r="AM55" s="42">
        <v>0.5</v>
      </c>
      <c r="AN55" s="52"/>
      <c r="BN55" s="1"/>
      <c r="BO55" s="1"/>
      <c r="BP55" s="1"/>
    </row>
    <row r="56" spans="3:68" ht="102" customHeight="1" x14ac:dyDescent="0.2">
      <c r="C56" s="1"/>
      <c r="D56" s="1"/>
      <c r="E56" s="1"/>
      <c r="F56" s="1"/>
      <c r="G56" s="1"/>
      <c r="H56" s="59" t="s">
        <v>97</v>
      </c>
      <c r="I56" s="192" t="s">
        <v>76</v>
      </c>
      <c r="J56" s="193"/>
      <c r="K56" s="194"/>
      <c r="M56" s="57" t="s">
        <v>92</v>
      </c>
      <c r="N56" s="56">
        <v>4</v>
      </c>
      <c r="O56" s="57" t="s">
        <v>23</v>
      </c>
      <c r="P56" s="1"/>
      <c r="Q56" s="56" t="s">
        <v>83</v>
      </c>
      <c r="R56" s="56">
        <v>2</v>
      </c>
      <c r="S56" s="89"/>
      <c r="T56" s="60"/>
      <c r="U56" s="195" t="s">
        <v>91</v>
      </c>
      <c r="V56" s="196"/>
      <c r="W56" s="196"/>
      <c r="X56" s="196"/>
      <c r="Y56" s="196"/>
      <c r="Z56" s="196"/>
      <c r="AA56" s="196"/>
      <c r="AB56" s="197"/>
      <c r="AL56" s="30" t="s">
        <v>193</v>
      </c>
      <c r="AM56" s="42">
        <v>1</v>
      </c>
      <c r="AN56" s="52"/>
      <c r="BN56" s="1"/>
      <c r="BO56" s="1"/>
      <c r="BP56" s="1"/>
    </row>
    <row r="57" spans="3:68" ht="95.25" customHeight="1" x14ac:dyDescent="0.2">
      <c r="C57" s="1"/>
      <c r="D57" s="1"/>
      <c r="E57" s="1"/>
      <c r="F57" s="1"/>
      <c r="G57" s="1"/>
      <c r="H57" s="41" t="s">
        <v>98</v>
      </c>
      <c r="I57" s="192" t="s">
        <v>77</v>
      </c>
      <c r="J57" s="193"/>
      <c r="K57" s="194"/>
      <c r="M57" s="57" t="s">
        <v>93</v>
      </c>
      <c r="N57" s="56">
        <v>3</v>
      </c>
      <c r="O57" s="57" t="s">
        <v>24</v>
      </c>
      <c r="P57" s="1"/>
      <c r="Q57" s="56" t="s">
        <v>84</v>
      </c>
      <c r="R57" s="56">
        <v>3</v>
      </c>
      <c r="S57" s="89"/>
      <c r="T57" s="60"/>
      <c r="U57" s="195" t="s">
        <v>90</v>
      </c>
      <c r="V57" s="196"/>
      <c r="W57" s="196"/>
      <c r="X57" s="196"/>
      <c r="Y57" s="196"/>
      <c r="Z57" s="196"/>
      <c r="AA57" s="196"/>
      <c r="AB57" s="197"/>
      <c r="BN57" s="1"/>
      <c r="BO57" s="1"/>
      <c r="BP57" s="1"/>
    </row>
    <row r="58" spans="3:68" ht="90.75" customHeight="1" x14ac:dyDescent="0.2">
      <c r="C58" s="1"/>
      <c r="D58" s="1"/>
      <c r="E58" s="1"/>
      <c r="F58" s="1"/>
      <c r="G58" s="1"/>
      <c r="H58" s="41" t="s">
        <v>99</v>
      </c>
      <c r="I58" s="192" t="s">
        <v>78</v>
      </c>
      <c r="J58" s="193"/>
      <c r="K58" s="194"/>
      <c r="M58" s="57" t="s">
        <v>94</v>
      </c>
      <c r="N58" s="56">
        <v>2</v>
      </c>
      <c r="O58" s="57" t="s">
        <v>25</v>
      </c>
      <c r="P58" s="1"/>
      <c r="Q58" s="56" t="s">
        <v>85</v>
      </c>
      <c r="R58" s="56">
        <v>4</v>
      </c>
      <c r="S58" s="89"/>
      <c r="T58" s="60"/>
      <c r="U58" s="195" t="s">
        <v>89</v>
      </c>
      <c r="V58" s="196"/>
      <c r="W58" s="196"/>
      <c r="X58" s="196"/>
      <c r="Y58" s="196"/>
      <c r="Z58" s="196"/>
      <c r="AA58" s="196"/>
      <c r="AB58" s="197"/>
      <c r="BN58" s="1"/>
      <c r="BO58" s="1"/>
      <c r="BP58" s="1"/>
    </row>
    <row r="59" spans="3:68" ht="67.5" customHeight="1" x14ac:dyDescent="0.2">
      <c r="C59" s="1"/>
      <c r="D59" s="1"/>
      <c r="E59" s="1"/>
      <c r="F59" s="1"/>
      <c r="G59" s="1"/>
      <c r="H59" s="41" t="s">
        <v>100</v>
      </c>
      <c r="I59" s="192" t="s">
        <v>79</v>
      </c>
      <c r="J59" s="193"/>
      <c r="K59" s="194"/>
      <c r="M59" s="57" t="s">
        <v>95</v>
      </c>
      <c r="N59" s="56">
        <v>1</v>
      </c>
      <c r="O59" s="57" t="s">
        <v>26</v>
      </c>
      <c r="P59" s="1"/>
      <c r="R59" s="1"/>
      <c r="S59" s="1"/>
      <c r="U59" s="7"/>
      <c r="V59" s="7"/>
      <c r="W59" s="7"/>
      <c r="X59" s="7"/>
      <c r="Y59" s="7"/>
      <c r="Z59" s="7"/>
      <c r="AA59" s="7"/>
      <c r="AB59" s="4"/>
      <c r="AC59" s="4"/>
      <c r="AD59" s="4"/>
      <c r="AE59" s="4"/>
      <c r="AF59" s="4"/>
      <c r="AG59" s="4"/>
      <c r="AH59" s="4"/>
      <c r="AI59" s="4"/>
      <c r="AJ59" s="4"/>
      <c r="AK59" s="4"/>
      <c r="BN59" s="1"/>
      <c r="BO59" s="1"/>
      <c r="BP59" s="1"/>
    </row>
    <row r="60" spans="3:68" ht="60" customHeight="1" x14ac:dyDescent="0.2">
      <c r="C60" s="1"/>
      <c r="D60" s="1"/>
      <c r="E60" s="1"/>
      <c r="F60" s="1"/>
      <c r="G60" s="1"/>
      <c r="H60" s="3" t="s">
        <v>101</v>
      </c>
      <c r="I60" s="186" t="s">
        <v>39</v>
      </c>
      <c r="J60" s="187"/>
      <c r="K60" s="188"/>
      <c r="M60" s="1"/>
      <c r="N60" s="4"/>
      <c r="P60" s="1"/>
      <c r="R60" s="1"/>
      <c r="S60" s="1"/>
      <c r="U60" s="7"/>
      <c r="V60" s="7"/>
      <c r="W60" s="7"/>
      <c r="X60" s="7"/>
      <c r="Y60" s="7"/>
      <c r="Z60" s="7"/>
      <c r="AA60" s="7"/>
      <c r="AB60" s="4"/>
      <c r="AC60" s="4"/>
      <c r="AD60" s="4"/>
      <c r="AE60" s="4"/>
      <c r="AF60" s="4"/>
      <c r="AG60" s="4"/>
      <c r="AH60" s="4"/>
      <c r="AI60" s="4"/>
      <c r="AJ60" s="4"/>
      <c r="AK60" s="4"/>
      <c r="BN60" s="1"/>
      <c r="BO60" s="1"/>
      <c r="BP60" s="1"/>
    </row>
    <row r="61" spans="3:68" ht="74.25" customHeight="1" x14ac:dyDescent="0.2">
      <c r="C61" s="1"/>
      <c r="D61" s="1"/>
      <c r="E61" s="1"/>
      <c r="F61" s="1"/>
      <c r="G61" s="1"/>
      <c r="H61" s="3" t="s">
        <v>102</v>
      </c>
      <c r="I61" s="186" t="s">
        <v>80</v>
      </c>
      <c r="J61" s="187"/>
      <c r="K61" s="188"/>
      <c r="M61" s="1"/>
      <c r="N61" s="4"/>
      <c r="P61" s="1"/>
      <c r="R61" s="1"/>
      <c r="S61" s="1"/>
      <c r="U61" s="7"/>
      <c r="V61" s="7"/>
      <c r="W61" s="7"/>
      <c r="X61" s="7"/>
      <c r="Y61" s="7"/>
      <c r="Z61" s="7"/>
      <c r="AA61" s="7"/>
      <c r="AB61" s="4"/>
      <c r="AC61" s="4"/>
      <c r="AD61" s="4"/>
      <c r="AE61" s="4"/>
      <c r="AF61" s="4"/>
      <c r="AG61" s="4"/>
      <c r="AH61" s="4"/>
      <c r="AI61" s="4"/>
      <c r="AJ61" s="4"/>
      <c r="AK61" s="4"/>
      <c r="BN61" s="1"/>
      <c r="BO61" s="1"/>
      <c r="BP61" s="1"/>
    </row>
    <row r="62" spans="3:68" ht="69.75" customHeight="1" x14ac:dyDescent="0.2">
      <c r="C62" s="1"/>
      <c r="D62" s="1"/>
      <c r="E62" s="1"/>
      <c r="F62" s="1"/>
      <c r="G62" s="1"/>
      <c r="H62" s="3" t="s">
        <v>103</v>
      </c>
      <c r="I62" s="186" t="s">
        <v>81</v>
      </c>
      <c r="J62" s="187"/>
      <c r="K62" s="188"/>
      <c r="M62" s="1"/>
      <c r="N62" s="4"/>
      <c r="O62" s="9"/>
      <c r="P62" s="1"/>
      <c r="R62" s="1"/>
      <c r="S62" s="1"/>
      <c r="U62" s="7"/>
      <c r="V62" s="7"/>
      <c r="W62" s="7"/>
      <c r="X62" s="7"/>
      <c r="Y62" s="7"/>
      <c r="Z62" s="7"/>
      <c r="AA62" s="7"/>
      <c r="AB62" s="4"/>
      <c r="AC62" s="4"/>
      <c r="AD62" s="4"/>
      <c r="AE62" s="4"/>
      <c r="AF62" s="4"/>
      <c r="AG62" s="4"/>
      <c r="AH62" s="4"/>
      <c r="AI62" s="4"/>
      <c r="AJ62" s="4"/>
      <c r="AK62" s="4"/>
      <c r="BN62" s="1"/>
      <c r="BO62" s="1"/>
      <c r="BP62" s="1"/>
    </row>
    <row r="63" spans="3:68" ht="60" customHeight="1" x14ac:dyDescent="0.2">
      <c r="BN63" s="1"/>
      <c r="BO63" s="1"/>
      <c r="BP63" s="1"/>
    </row>
    <row r="64" spans="3:68" ht="60" customHeight="1" x14ac:dyDescent="0.2">
      <c r="BN64" s="1"/>
      <c r="BO64" s="1"/>
      <c r="BP64" s="1"/>
    </row>
    <row r="65" spans="3:68" ht="60" customHeight="1" x14ac:dyDescent="0.2">
      <c r="BN65" s="1"/>
      <c r="BO65" s="1"/>
      <c r="BP65" s="1"/>
    </row>
    <row r="66" spans="3:68" ht="60" customHeight="1" x14ac:dyDescent="0.2">
      <c r="BN66" s="1"/>
      <c r="BO66" s="1"/>
      <c r="BP66" s="1"/>
    </row>
    <row r="67" spans="3:68" ht="60" customHeight="1" x14ac:dyDescent="0.2">
      <c r="BN67" s="1"/>
      <c r="BO67" s="1"/>
      <c r="BP67" s="1"/>
    </row>
    <row r="68" spans="3:68" ht="60" customHeight="1" x14ac:dyDescent="0.2">
      <c r="BN68" s="1"/>
      <c r="BO68" s="1"/>
      <c r="BP68" s="1"/>
    </row>
    <row r="69" spans="3:68" ht="60" customHeight="1" x14ac:dyDescent="0.2">
      <c r="BN69" s="1"/>
      <c r="BO69" s="1"/>
      <c r="BP69" s="1"/>
    </row>
    <row r="70" spans="3:68" ht="60" customHeight="1" x14ac:dyDescent="0.2">
      <c r="BN70" s="1"/>
      <c r="BO70" s="1"/>
      <c r="BP70" s="1"/>
    </row>
    <row r="71" spans="3:68" ht="60" customHeight="1" x14ac:dyDescent="0.2">
      <c r="BN71" s="1"/>
      <c r="BO71" s="1"/>
      <c r="BP71" s="1"/>
    </row>
    <row r="72" spans="3:68" ht="60" customHeight="1" x14ac:dyDescent="0.2">
      <c r="BN72" s="1"/>
      <c r="BO72" s="1"/>
      <c r="BP72" s="1"/>
    </row>
    <row r="73" spans="3:68" ht="60" customHeight="1" x14ac:dyDescent="0.2">
      <c r="BN73" s="1"/>
      <c r="BO73" s="1"/>
      <c r="BP73" s="1"/>
    </row>
    <row r="74" spans="3:68" ht="60" customHeight="1" x14ac:dyDescent="0.2">
      <c r="BN74" s="1"/>
      <c r="BO74" s="1"/>
      <c r="BP74" s="1"/>
    </row>
    <row r="75" spans="3:68" ht="60" customHeight="1" x14ac:dyDescent="0.2"/>
    <row r="76" spans="3:68" ht="60" customHeight="1" x14ac:dyDescent="0.2"/>
    <row r="77" spans="3:68" ht="60" customHeight="1" x14ac:dyDescent="0.2"/>
    <row r="78" spans="3:68" ht="60" customHeight="1" x14ac:dyDescent="0.2">
      <c r="C78" s="6" t="s">
        <v>477</v>
      </c>
    </row>
    <row r="79" spans="3:68" ht="60" customHeight="1" x14ac:dyDescent="0.2">
      <c r="C79" s="6" t="s">
        <v>478</v>
      </c>
    </row>
    <row r="80" spans="3:68" ht="60" customHeight="1" x14ac:dyDescent="0.2">
      <c r="C80" s="6" t="s">
        <v>479</v>
      </c>
    </row>
    <row r="81" spans="3:5" ht="60" customHeight="1" x14ac:dyDescent="0.2"/>
    <row r="82" spans="3:5" ht="60" customHeight="1" x14ac:dyDescent="0.2">
      <c r="C82" s="128">
        <v>1</v>
      </c>
      <c r="E82" s="127">
        <v>1</v>
      </c>
    </row>
    <row r="83" spans="3:5" ht="60" customHeight="1" x14ac:dyDescent="0.2">
      <c r="C83" s="128">
        <v>2</v>
      </c>
      <c r="E83" s="127">
        <v>2</v>
      </c>
    </row>
    <row r="84" spans="3:5" ht="60" customHeight="1" x14ac:dyDescent="0.2">
      <c r="C84" s="128">
        <v>3</v>
      </c>
      <c r="E84" s="127">
        <v>3</v>
      </c>
    </row>
    <row r="85" spans="3:5" ht="60" customHeight="1" x14ac:dyDescent="0.2">
      <c r="C85" s="128">
        <v>4</v>
      </c>
      <c r="E85" s="127">
        <v>4</v>
      </c>
    </row>
    <row r="86" spans="3:5" ht="60" customHeight="1" x14ac:dyDescent="0.2">
      <c r="C86" s="128">
        <v>5</v>
      </c>
      <c r="E86" s="127">
        <v>5</v>
      </c>
    </row>
    <row r="87" spans="3:5" ht="60" customHeight="1" x14ac:dyDescent="0.2">
      <c r="C87" s="128">
        <v>6</v>
      </c>
      <c r="E87" s="127">
        <v>6</v>
      </c>
    </row>
    <row r="88" spans="3:5" ht="60" customHeight="1" x14ac:dyDescent="0.2">
      <c r="C88" s="128">
        <v>7</v>
      </c>
      <c r="E88" s="127">
        <v>7</v>
      </c>
    </row>
    <row r="89" spans="3:5" ht="60" customHeight="1" x14ac:dyDescent="0.2">
      <c r="C89" s="128">
        <v>8</v>
      </c>
      <c r="E89" s="127">
        <v>8</v>
      </c>
    </row>
    <row r="90" spans="3:5" ht="60" customHeight="1" x14ac:dyDescent="0.2">
      <c r="C90" s="128">
        <v>9</v>
      </c>
      <c r="E90" s="127">
        <v>9</v>
      </c>
    </row>
    <row r="91" spans="3:5" ht="60" customHeight="1" x14ac:dyDescent="0.2">
      <c r="C91" s="128">
        <v>10</v>
      </c>
      <c r="E91" s="127">
        <v>10</v>
      </c>
    </row>
    <row r="92" spans="3:5" ht="60" customHeight="1" x14ac:dyDescent="0.2">
      <c r="C92" s="128">
        <v>11</v>
      </c>
      <c r="E92" s="127">
        <v>11</v>
      </c>
    </row>
    <row r="93" spans="3:5" ht="60" customHeight="1" x14ac:dyDescent="0.2">
      <c r="C93" s="128">
        <v>12</v>
      </c>
      <c r="E93" s="127">
        <v>12</v>
      </c>
    </row>
    <row r="94" spans="3:5" ht="60" customHeight="1" x14ac:dyDescent="0.2">
      <c r="C94" s="128">
        <v>13</v>
      </c>
    </row>
    <row r="95" spans="3:5" ht="60" customHeight="1" x14ac:dyDescent="0.2">
      <c r="C95" s="128">
        <v>14</v>
      </c>
    </row>
    <row r="96" spans="3:5" ht="60" customHeight="1" x14ac:dyDescent="0.2">
      <c r="C96" s="128">
        <v>15</v>
      </c>
    </row>
    <row r="97" spans="3:3" ht="60" customHeight="1" x14ac:dyDescent="0.2">
      <c r="C97" s="128">
        <v>16</v>
      </c>
    </row>
    <row r="98" spans="3:3" ht="60" customHeight="1" x14ac:dyDescent="0.2">
      <c r="C98" s="128">
        <v>17</v>
      </c>
    </row>
    <row r="99" spans="3:3" ht="60" customHeight="1" x14ac:dyDescent="0.2">
      <c r="C99" s="128">
        <v>18</v>
      </c>
    </row>
    <row r="100" spans="3:3" ht="60" customHeight="1" x14ac:dyDescent="0.2">
      <c r="C100" s="128">
        <v>19</v>
      </c>
    </row>
    <row r="101" spans="3:3" ht="60" customHeight="1" x14ac:dyDescent="0.2">
      <c r="C101" s="128">
        <v>20</v>
      </c>
    </row>
    <row r="102" spans="3:3" ht="60" customHeight="1" x14ac:dyDescent="0.2">
      <c r="C102" s="128">
        <v>21</v>
      </c>
    </row>
    <row r="103" spans="3:3" ht="60" customHeight="1" x14ac:dyDescent="0.2">
      <c r="C103" s="128">
        <v>22</v>
      </c>
    </row>
    <row r="104" spans="3:3" ht="60" customHeight="1" x14ac:dyDescent="0.2">
      <c r="C104" s="128">
        <v>23</v>
      </c>
    </row>
    <row r="105" spans="3:3" ht="60" customHeight="1" x14ac:dyDescent="0.2">
      <c r="C105" s="128">
        <v>24</v>
      </c>
    </row>
    <row r="106" spans="3:3" ht="60" customHeight="1" x14ac:dyDescent="0.2">
      <c r="C106" s="128">
        <v>25</v>
      </c>
    </row>
    <row r="107" spans="3:3" ht="60" customHeight="1" x14ac:dyDescent="0.2">
      <c r="C107" s="128">
        <v>26</v>
      </c>
    </row>
    <row r="108" spans="3:3" ht="60" customHeight="1" x14ac:dyDescent="0.2">
      <c r="C108" s="128">
        <v>27</v>
      </c>
    </row>
    <row r="109" spans="3:3" ht="60" customHeight="1" x14ac:dyDescent="0.2">
      <c r="C109" s="128">
        <v>28</v>
      </c>
    </row>
    <row r="110" spans="3:3" ht="60" customHeight="1" x14ac:dyDescent="0.2">
      <c r="C110" s="128">
        <v>29</v>
      </c>
    </row>
    <row r="111" spans="3:3" ht="60" customHeight="1" x14ac:dyDescent="0.2">
      <c r="C111" s="128">
        <v>30</v>
      </c>
    </row>
    <row r="112" spans="3:3" ht="60" customHeight="1" x14ac:dyDescent="0.2">
      <c r="C112" s="128">
        <v>31</v>
      </c>
    </row>
    <row r="113" ht="60" customHeight="1" x14ac:dyDescent="0.2"/>
  </sheetData>
  <sheetProtection selectLockedCells="1"/>
  <dataConsolidate/>
  <mergeCells count="103">
    <mergeCell ref="O17:O18"/>
    <mergeCell ref="P17:P18"/>
    <mergeCell ref="Q17:Q18"/>
    <mergeCell ref="R17:R18"/>
    <mergeCell ref="I62:K62"/>
    <mergeCell ref="H52:AC52"/>
    <mergeCell ref="H53:K53"/>
    <mergeCell ref="M53:O53"/>
    <mergeCell ref="Q53:AB53"/>
    <mergeCell ref="I60:K60"/>
    <mergeCell ref="I61:K61"/>
    <mergeCell ref="I56:K56"/>
    <mergeCell ref="I57:K57"/>
    <mergeCell ref="I58:K58"/>
    <mergeCell ref="I59:K59"/>
    <mergeCell ref="U56:AB56"/>
    <mergeCell ref="U57:AB57"/>
    <mergeCell ref="U58:AB58"/>
    <mergeCell ref="I54:K54"/>
    <mergeCell ref="I55:K55"/>
    <mergeCell ref="U54:AB54"/>
    <mergeCell ref="U55:AB55"/>
    <mergeCell ref="AL53:AM53"/>
    <mergeCell ref="C44:K46"/>
    <mergeCell ref="AE47:AW49"/>
    <mergeCell ref="AP8:AR8"/>
    <mergeCell ref="AS8:AU8"/>
    <mergeCell ref="P8:P9"/>
    <mergeCell ref="N8:N9"/>
    <mergeCell ref="O8:O9"/>
    <mergeCell ref="Q8:Q9"/>
    <mergeCell ref="R8:R9"/>
    <mergeCell ref="T8:T9"/>
    <mergeCell ref="U8:U9"/>
    <mergeCell ref="AB8:AB9"/>
    <mergeCell ref="AC8:AC9"/>
    <mergeCell ref="AL8:AM8"/>
    <mergeCell ref="C8:C9"/>
    <mergeCell ref="G8:G9"/>
    <mergeCell ref="D8:D9"/>
    <mergeCell ref="E8:E9"/>
    <mergeCell ref="F8:F9"/>
    <mergeCell ref="AO8:AO9"/>
    <mergeCell ref="C47:K49"/>
    <mergeCell ref="K8:K9"/>
    <mergeCell ref="L8:L9"/>
    <mergeCell ref="AE44:AW46"/>
    <mergeCell ref="L44:AD46"/>
    <mergeCell ref="AD8:AK8"/>
    <mergeCell ref="AN8:AN9"/>
    <mergeCell ref="N5:N6"/>
    <mergeCell ref="O5:O6"/>
    <mergeCell ref="C5:I6"/>
    <mergeCell ref="Q5:Q6"/>
    <mergeCell ref="R5:R6"/>
    <mergeCell ref="K5:K6"/>
    <mergeCell ref="H8:H9"/>
    <mergeCell ref="J5:J6"/>
    <mergeCell ref="M8:M9"/>
    <mergeCell ref="I8:I9"/>
    <mergeCell ref="J8:J9"/>
    <mergeCell ref="M17:M18"/>
    <mergeCell ref="M38:M39"/>
    <mergeCell ref="S8:S9"/>
    <mergeCell ref="V8:V9"/>
    <mergeCell ref="W8:W9"/>
    <mergeCell ref="X8:X9"/>
    <mergeCell ref="Y8:Y9"/>
    <mergeCell ref="Z8:Z9"/>
    <mergeCell ref="AA8:AA9"/>
    <mergeCell ref="C38:C39"/>
    <mergeCell ref="D38:D39"/>
    <mergeCell ref="E38:E39"/>
    <mergeCell ref="F38:F39"/>
    <mergeCell ref="G38:G39"/>
    <mergeCell ref="AV8:AW8"/>
    <mergeCell ref="AV1:AW1"/>
    <mergeCell ref="AV3:AW3"/>
    <mergeCell ref="E1:AU3"/>
    <mergeCell ref="C1:D3"/>
    <mergeCell ref="S17:S18"/>
    <mergeCell ref="T17:T18"/>
    <mergeCell ref="U17:U18"/>
    <mergeCell ref="C17:C18"/>
    <mergeCell ref="D17:D18"/>
    <mergeCell ref="E17:E18"/>
    <mergeCell ref="F17:F18"/>
    <mergeCell ref="G17:G18"/>
    <mergeCell ref="H17:H18"/>
    <mergeCell ref="I17:I18"/>
    <mergeCell ref="J17:J18"/>
    <mergeCell ref="K17:K18"/>
    <mergeCell ref="L17:L18"/>
    <mergeCell ref="N17:N18"/>
    <mergeCell ref="N38:N39"/>
    <mergeCell ref="O38:O39"/>
    <mergeCell ref="P38:P39"/>
    <mergeCell ref="Q38:Q39"/>
    <mergeCell ref="H38:H39"/>
    <mergeCell ref="I38:I39"/>
    <mergeCell ref="J38:J39"/>
    <mergeCell ref="K38:K39"/>
    <mergeCell ref="L38:L39"/>
  </mergeCells>
  <conditionalFormatting sqref="T10">
    <cfRule type="cellIs" dxfId="71" priority="518" stopIfTrue="1" operator="between">
      <formula>4.5</formula>
      <formula>11</formula>
    </cfRule>
    <cfRule type="cellIs" dxfId="70" priority="519" stopIfTrue="1" operator="lessThan">
      <formula>4</formula>
    </cfRule>
    <cfRule type="cellIs" dxfId="69" priority="520" stopIfTrue="1" operator="greaterThan">
      <formula>11</formula>
    </cfRule>
    <cfRule type="cellIs" dxfId="68" priority="521" stopIfTrue="1" operator="equal">
      <formula>4</formula>
    </cfRule>
  </conditionalFormatting>
  <conditionalFormatting sqref="AD10">
    <cfRule type="iconSet" priority="513">
      <iconSet>
        <cfvo type="percent" val="0"/>
        <cfvo type="formula" val="$O$11-($O$11*0.3)"/>
        <cfvo type="formula" val="$O$11-($O$11*0.2)"/>
      </iconSet>
    </cfRule>
  </conditionalFormatting>
  <conditionalFormatting sqref="AF10">
    <cfRule type="iconSet" priority="512">
      <iconSet>
        <cfvo type="percent" val="0"/>
        <cfvo type="formula" val="$P$11-($P$11*0.3)"/>
        <cfvo type="formula" val="$P$11-($P$11*0.2)"/>
      </iconSet>
    </cfRule>
  </conditionalFormatting>
  <conditionalFormatting sqref="AH10">
    <cfRule type="iconSet" priority="511">
      <iconSet>
        <cfvo type="percent" val="0"/>
        <cfvo type="formula" val="$Q$11-($Q$11*0.3)"/>
        <cfvo type="formula" val="$Q$11-($Q$11*0.2)"/>
      </iconSet>
    </cfRule>
  </conditionalFormatting>
  <conditionalFormatting sqref="AJ10">
    <cfRule type="iconSet" priority="510">
      <iconSet>
        <cfvo type="percent" val="0"/>
        <cfvo type="formula" val="$R$11-($R$11*0.3)"/>
        <cfvo type="formula" val="$R$11-($R$11*0.2)"/>
      </iconSet>
    </cfRule>
  </conditionalFormatting>
  <conditionalFormatting sqref="AD10">
    <cfRule type="iconSet" priority="485">
      <iconSet>
        <cfvo type="percent" val="0"/>
        <cfvo type="formula" val="#REF!-(#REF!*0.3)"/>
        <cfvo type="formula" val="#REF!-(#REF!*0.2)"/>
      </iconSet>
    </cfRule>
  </conditionalFormatting>
  <conditionalFormatting sqref="AD10">
    <cfRule type="iconSet" priority="484">
      <iconSet>
        <cfvo type="percent" val="0"/>
        <cfvo type="num" val="0.12"/>
        <cfvo type="num" val="0.25"/>
      </iconSet>
    </cfRule>
  </conditionalFormatting>
  <conditionalFormatting sqref="AH10">
    <cfRule type="iconSet" priority="471">
      <iconSet>
        <cfvo type="percent" val="0"/>
        <cfvo type="num" val="0.62"/>
        <cfvo type="num" val="0.75"/>
      </iconSet>
    </cfRule>
  </conditionalFormatting>
  <conditionalFormatting sqref="AD10">
    <cfRule type="iconSet" priority="514">
      <iconSet>
        <cfvo type="percent" val="0"/>
        <cfvo type="num" val="0.12"/>
        <cfvo type="num" val="0.25"/>
      </iconSet>
    </cfRule>
  </conditionalFormatting>
  <conditionalFormatting sqref="AF10">
    <cfRule type="iconSet" priority="515">
      <iconSet>
        <cfvo type="percent" val="0"/>
        <cfvo type="num" val="0.37"/>
        <cfvo type="num" val="0.5"/>
      </iconSet>
    </cfRule>
  </conditionalFormatting>
  <conditionalFormatting sqref="AH10">
    <cfRule type="iconSet" priority="516">
      <iconSet>
        <cfvo type="percent" val="0"/>
        <cfvo type="num" val="0.62"/>
        <cfvo type="num" val="0.75"/>
      </iconSet>
    </cfRule>
  </conditionalFormatting>
  <conditionalFormatting sqref="AJ10">
    <cfRule type="iconSet" priority="517">
      <iconSet>
        <cfvo type="percent" val="0"/>
        <cfvo type="formula" val="0.87"/>
        <cfvo type="num" val="1"/>
      </iconSet>
    </cfRule>
  </conditionalFormatting>
  <conditionalFormatting sqref="T11:T12">
    <cfRule type="cellIs" dxfId="67" priority="453" stopIfTrue="1" operator="between">
      <formula>4.5</formula>
      <formula>11</formula>
    </cfRule>
    <cfRule type="cellIs" dxfId="66" priority="454" stopIfTrue="1" operator="lessThan">
      <formula>4</formula>
    </cfRule>
    <cfRule type="cellIs" dxfId="65" priority="455" stopIfTrue="1" operator="greaterThan">
      <formula>11</formula>
    </cfRule>
    <cfRule type="cellIs" dxfId="64" priority="456" stopIfTrue="1" operator="equal">
      <formula>4</formula>
    </cfRule>
  </conditionalFormatting>
  <conditionalFormatting sqref="AD11">
    <cfRule type="iconSet" priority="452">
      <iconSet>
        <cfvo type="percent" val="0"/>
        <cfvo type="formula" val="$O$11-($O$11*0.3)"/>
        <cfvo type="formula" val="$O$11-($O$11*0.2)"/>
      </iconSet>
    </cfRule>
  </conditionalFormatting>
  <conditionalFormatting sqref="AF11">
    <cfRule type="iconSet" priority="451">
      <iconSet>
        <cfvo type="percent" val="0"/>
        <cfvo type="formula" val="$P$11-($P$11*0.3)"/>
        <cfvo type="formula" val="$P$11-($P$11*0.2)"/>
      </iconSet>
    </cfRule>
  </conditionalFormatting>
  <conditionalFormatting sqref="AH11">
    <cfRule type="iconSet" priority="450">
      <iconSet>
        <cfvo type="percent" val="0"/>
        <cfvo type="formula" val="$Q$11-($Q$11*0.3)"/>
        <cfvo type="formula" val="$Q$11-($Q$11*0.2)"/>
      </iconSet>
    </cfRule>
  </conditionalFormatting>
  <conditionalFormatting sqref="AJ11">
    <cfRule type="iconSet" priority="449">
      <iconSet>
        <cfvo type="percent" val="0"/>
        <cfvo type="formula" val="$R$11-($R$11*0.3)"/>
        <cfvo type="formula" val="$R$11-($R$11*0.2)"/>
      </iconSet>
    </cfRule>
  </conditionalFormatting>
  <conditionalFormatting sqref="AD11">
    <cfRule type="iconSet" priority="448">
      <iconSet>
        <cfvo type="percent" val="0"/>
        <cfvo type="formula" val="#REF!-(#REF!*0.3)"/>
        <cfvo type="formula" val="#REF!-(#REF!*0.2)"/>
      </iconSet>
    </cfRule>
  </conditionalFormatting>
  <conditionalFormatting sqref="AD11">
    <cfRule type="iconSet" priority="447">
      <iconSet>
        <cfvo type="percent" val="0"/>
        <cfvo type="num" val="0.12"/>
        <cfvo type="num" val="0.25"/>
      </iconSet>
    </cfRule>
  </conditionalFormatting>
  <conditionalFormatting sqref="AD12">
    <cfRule type="iconSet" priority="446">
      <iconSet>
        <cfvo type="percent" val="0"/>
        <cfvo type="formula" val="#REF!-(#REF!*0.3)"/>
        <cfvo type="formula" val="#REF!-(#REF!*0.2)"/>
      </iconSet>
    </cfRule>
  </conditionalFormatting>
  <conditionalFormatting sqref="AD12">
    <cfRule type="iconSet" priority="445">
      <iconSet>
        <cfvo type="percent" val="0"/>
        <cfvo type="num" val="0.12"/>
        <cfvo type="num" val="0.25"/>
      </iconSet>
    </cfRule>
  </conditionalFormatting>
  <conditionalFormatting sqref="AH11">
    <cfRule type="iconSet" priority="444">
      <iconSet>
        <cfvo type="percent" val="0"/>
        <cfvo type="num" val="0.62"/>
        <cfvo type="num" val="0.75"/>
      </iconSet>
    </cfRule>
  </conditionalFormatting>
  <conditionalFormatting sqref="AH12">
    <cfRule type="iconSet" priority="443">
      <iconSet>
        <cfvo type="percent" val="0"/>
        <cfvo type="num" val="0.62"/>
        <cfvo type="num" val="0.75"/>
      </iconSet>
    </cfRule>
  </conditionalFormatting>
  <conditionalFormatting sqref="AD12">
    <cfRule type="iconSet" priority="457">
      <iconSet>
        <cfvo type="percent" val="0"/>
        <cfvo type="formula" val="#REF!-(#REF!*0.3)"/>
        <cfvo type="formula" val="#REF!-(#REF!*0.2)"/>
      </iconSet>
    </cfRule>
  </conditionalFormatting>
  <conditionalFormatting sqref="AF12">
    <cfRule type="iconSet" priority="458">
      <iconSet>
        <cfvo type="percent" val="0"/>
        <cfvo type="formula" val="#REF!-(#REF!*0.3)"/>
        <cfvo type="formula" val="#REF!-(#REF!*0.2)"/>
      </iconSet>
    </cfRule>
  </conditionalFormatting>
  <conditionalFormatting sqref="AH12">
    <cfRule type="iconSet" priority="459">
      <iconSet>
        <cfvo type="percent" val="0"/>
        <cfvo type="formula" val="#REF!-(#REF!*0.3)"/>
        <cfvo type="formula" val="#REF!-(#REF!*0.2)"/>
      </iconSet>
    </cfRule>
  </conditionalFormatting>
  <conditionalFormatting sqref="AJ12">
    <cfRule type="iconSet" priority="460">
      <iconSet>
        <cfvo type="percent" val="0"/>
        <cfvo type="formula" val="#REF!-(#REF!*0.3)"/>
        <cfvo type="formula" val="#REF!-(#REF!*0.2)"/>
      </iconSet>
    </cfRule>
  </conditionalFormatting>
  <conditionalFormatting sqref="AD11:AD12">
    <cfRule type="iconSet" priority="461">
      <iconSet>
        <cfvo type="percent" val="0"/>
        <cfvo type="num" val="0.12"/>
        <cfvo type="num" val="0.25"/>
      </iconSet>
    </cfRule>
  </conditionalFormatting>
  <conditionalFormatting sqref="AF11:AF12">
    <cfRule type="iconSet" priority="462">
      <iconSet>
        <cfvo type="percent" val="0"/>
        <cfvo type="num" val="0.37"/>
        <cfvo type="num" val="0.5"/>
      </iconSet>
    </cfRule>
  </conditionalFormatting>
  <conditionalFormatting sqref="AH11:AH12">
    <cfRule type="iconSet" priority="463">
      <iconSet>
        <cfvo type="percent" val="0"/>
        <cfvo type="num" val="0.62"/>
        <cfvo type="num" val="0.75"/>
      </iconSet>
    </cfRule>
  </conditionalFormatting>
  <conditionalFormatting sqref="AJ11:AJ12">
    <cfRule type="iconSet" priority="464">
      <iconSet>
        <cfvo type="percent" val="0"/>
        <cfvo type="formula" val="0.87"/>
        <cfvo type="num" val="1"/>
      </iconSet>
    </cfRule>
  </conditionalFormatting>
  <conditionalFormatting sqref="T23">
    <cfRule type="cellIs" dxfId="63" priority="258" stopIfTrue="1" operator="between">
      <formula>4.5</formula>
      <formula>11</formula>
    </cfRule>
    <cfRule type="cellIs" dxfId="62" priority="259" stopIfTrue="1" operator="lessThan">
      <formula>4</formula>
    </cfRule>
    <cfRule type="cellIs" dxfId="61" priority="260" stopIfTrue="1" operator="greaterThan">
      <formula>11</formula>
    </cfRule>
    <cfRule type="cellIs" dxfId="60" priority="261" stopIfTrue="1" operator="equal">
      <formula>4</formula>
    </cfRule>
  </conditionalFormatting>
  <conditionalFormatting sqref="T13:T15">
    <cfRule type="cellIs" dxfId="59" priority="351" stopIfTrue="1" operator="between">
      <formula>4.5</formula>
      <formula>11</formula>
    </cfRule>
    <cfRule type="cellIs" dxfId="58" priority="352" stopIfTrue="1" operator="lessThan">
      <formula>4</formula>
    </cfRule>
    <cfRule type="cellIs" dxfId="57" priority="353" stopIfTrue="1" operator="greaterThan">
      <formula>11</formula>
    </cfRule>
    <cfRule type="cellIs" dxfId="56" priority="354" stopIfTrue="1" operator="equal">
      <formula>4</formula>
    </cfRule>
  </conditionalFormatting>
  <conditionalFormatting sqref="AD13">
    <cfRule type="iconSet" priority="346">
      <iconSet>
        <cfvo type="percent" val="0"/>
        <cfvo type="formula" val="$O$11-($O$11*0.3)"/>
        <cfvo type="formula" val="$O$11-($O$11*0.2)"/>
      </iconSet>
    </cfRule>
  </conditionalFormatting>
  <conditionalFormatting sqref="AF13">
    <cfRule type="iconSet" priority="345">
      <iconSet>
        <cfvo type="percent" val="0"/>
        <cfvo type="formula" val="$P$11-($P$11*0.3)"/>
        <cfvo type="formula" val="$P$11-($P$11*0.2)"/>
      </iconSet>
    </cfRule>
  </conditionalFormatting>
  <conditionalFormatting sqref="AH13">
    <cfRule type="iconSet" priority="344">
      <iconSet>
        <cfvo type="percent" val="0"/>
        <cfvo type="formula" val="$Q$11-($Q$11*0.3)"/>
        <cfvo type="formula" val="$Q$11-($Q$11*0.2)"/>
      </iconSet>
    </cfRule>
  </conditionalFormatting>
  <conditionalFormatting sqref="AJ13">
    <cfRule type="iconSet" priority="343">
      <iconSet>
        <cfvo type="percent" val="0"/>
        <cfvo type="formula" val="$R$11-($R$11*0.3)"/>
        <cfvo type="formula" val="$R$11-($R$11*0.2)"/>
      </iconSet>
    </cfRule>
  </conditionalFormatting>
  <conditionalFormatting sqref="AD14">
    <cfRule type="iconSet" priority="342">
      <iconSet>
        <cfvo type="percent" val="0"/>
        <cfvo type="formula" val="$O$12-($O$12*0.3)"/>
        <cfvo type="formula" val="$O$12-($O$12*0.2)"/>
      </iconSet>
    </cfRule>
  </conditionalFormatting>
  <conditionalFormatting sqref="AF14">
    <cfRule type="iconSet" priority="341">
      <iconSet>
        <cfvo type="percent" val="0"/>
        <cfvo type="formula" val="$P$12-($P$12*0.3)"/>
        <cfvo type="formula" val="$P$12-($P$12*0.2)"/>
      </iconSet>
    </cfRule>
  </conditionalFormatting>
  <conditionalFormatting sqref="AH14">
    <cfRule type="iconSet" priority="340">
      <iconSet>
        <cfvo type="percent" val="0"/>
        <cfvo type="formula" val="$Q$12-($Q$12*0.3)"/>
        <cfvo type="formula" val="$Q$12-($Q$12*0.2)"/>
      </iconSet>
    </cfRule>
  </conditionalFormatting>
  <conditionalFormatting sqref="AJ14">
    <cfRule type="iconSet" priority="339">
      <iconSet>
        <cfvo type="percent" val="0"/>
        <cfvo type="formula" val="$R$12-($R$12*0.3)"/>
        <cfvo type="formula" val="$R$12-($R$12*0.2)"/>
      </iconSet>
    </cfRule>
  </conditionalFormatting>
  <conditionalFormatting sqref="AD15">
    <cfRule type="iconSet" priority="338">
      <iconSet>
        <cfvo type="percent" val="0"/>
        <cfvo type="formula" val="$O$13-($O$13*0.3)"/>
        <cfvo type="formula" val="$O$13-($O$13*0.2)"/>
      </iconSet>
    </cfRule>
  </conditionalFormatting>
  <conditionalFormatting sqref="AF15">
    <cfRule type="iconSet" priority="337">
      <iconSet>
        <cfvo type="percent" val="0"/>
        <cfvo type="formula" val="$P$13-($P$13*0.3)"/>
        <cfvo type="formula" val="$P$13-($P$13*0.2)"/>
      </iconSet>
    </cfRule>
  </conditionalFormatting>
  <conditionalFormatting sqref="AH15">
    <cfRule type="iconSet" priority="336">
      <iconSet>
        <cfvo type="percent" val="0"/>
        <cfvo type="formula" val="$Q$13-($Q$13*0.3)"/>
        <cfvo type="formula" val="$Q$13-($Q$13*0.2)"/>
      </iconSet>
    </cfRule>
  </conditionalFormatting>
  <conditionalFormatting sqref="AJ15">
    <cfRule type="iconSet" priority="335">
      <iconSet>
        <cfvo type="percent" val="0"/>
        <cfvo type="formula" val="$R$13-($R$13*0.3)"/>
        <cfvo type="formula" val="$R$13-($R$13*0.2)"/>
      </iconSet>
    </cfRule>
  </conditionalFormatting>
  <conditionalFormatting sqref="AD13">
    <cfRule type="iconSet" priority="334">
      <iconSet>
        <cfvo type="percent" val="0"/>
        <cfvo type="formula" val="#REF!-(#REF!*0.3)"/>
        <cfvo type="formula" val="#REF!-(#REF!*0.2)"/>
      </iconSet>
    </cfRule>
  </conditionalFormatting>
  <conditionalFormatting sqref="AD13">
    <cfRule type="iconSet" priority="333">
      <iconSet>
        <cfvo type="percent" val="0"/>
        <cfvo type="num" val="0.12"/>
        <cfvo type="num" val="0.25"/>
      </iconSet>
    </cfRule>
  </conditionalFormatting>
  <conditionalFormatting sqref="AD14">
    <cfRule type="iconSet" priority="332">
      <iconSet>
        <cfvo type="percent" val="0"/>
        <cfvo type="formula" val="#REF!-(#REF!*0.3)"/>
        <cfvo type="formula" val="#REF!-(#REF!*0.2)"/>
      </iconSet>
    </cfRule>
  </conditionalFormatting>
  <conditionalFormatting sqref="AD14">
    <cfRule type="iconSet" priority="331">
      <iconSet>
        <cfvo type="percent" val="0"/>
        <cfvo type="num" val="0.12"/>
        <cfvo type="num" val="0.25"/>
      </iconSet>
    </cfRule>
  </conditionalFormatting>
  <conditionalFormatting sqref="AD15">
    <cfRule type="iconSet" priority="330">
      <iconSet>
        <cfvo type="percent" val="0"/>
        <cfvo type="formula" val="#REF!-(#REF!*0.3)"/>
        <cfvo type="formula" val="#REF!-(#REF!*0.2)"/>
      </iconSet>
    </cfRule>
  </conditionalFormatting>
  <conditionalFormatting sqref="AD15">
    <cfRule type="iconSet" priority="329">
      <iconSet>
        <cfvo type="percent" val="0"/>
        <cfvo type="num" val="0.12"/>
        <cfvo type="num" val="0.25"/>
      </iconSet>
    </cfRule>
  </conditionalFormatting>
  <conditionalFormatting sqref="AH13">
    <cfRule type="iconSet" priority="328">
      <iconSet>
        <cfvo type="percent" val="0"/>
        <cfvo type="num" val="0.62"/>
        <cfvo type="num" val="0.75"/>
      </iconSet>
    </cfRule>
  </conditionalFormatting>
  <conditionalFormatting sqref="AH14">
    <cfRule type="iconSet" priority="327">
      <iconSet>
        <cfvo type="percent" val="0"/>
        <cfvo type="num" val="0.62"/>
        <cfvo type="num" val="0.75"/>
      </iconSet>
    </cfRule>
  </conditionalFormatting>
  <conditionalFormatting sqref="AH15">
    <cfRule type="iconSet" priority="326">
      <iconSet>
        <cfvo type="percent" val="0"/>
        <cfvo type="num" val="0.62"/>
        <cfvo type="num" val="0.75"/>
      </iconSet>
    </cfRule>
  </conditionalFormatting>
  <conditionalFormatting sqref="AD13:AD15">
    <cfRule type="iconSet" priority="347">
      <iconSet>
        <cfvo type="percent" val="0"/>
        <cfvo type="num" val="0.12"/>
        <cfvo type="num" val="0.25"/>
      </iconSet>
    </cfRule>
  </conditionalFormatting>
  <conditionalFormatting sqref="AF13:AF15">
    <cfRule type="iconSet" priority="348">
      <iconSet>
        <cfvo type="percent" val="0"/>
        <cfvo type="num" val="0.37"/>
        <cfvo type="num" val="0.5"/>
      </iconSet>
    </cfRule>
  </conditionalFormatting>
  <conditionalFormatting sqref="AH13:AH15">
    <cfRule type="iconSet" priority="349">
      <iconSet>
        <cfvo type="percent" val="0"/>
        <cfvo type="num" val="0.62"/>
        <cfvo type="num" val="0.75"/>
      </iconSet>
    </cfRule>
  </conditionalFormatting>
  <conditionalFormatting sqref="AJ13:AJ15">
    <cfRule type="iconSet" priority="350">
      <iconSet>
        <cfvo type="percent" val="0"/>
        <cfvo type="formula" val="0.87"/>
        <cfvo type="num" val="1"/>
      </iconSet>
    </cfRule>
  </conditionalFormatting>
  <conditionalFormatting sqref="T16">
    <cfRule type="cellIs" dxfId="55" priority="322" stopIfTrue="1" operator="between">
      <formula>4.5</formula>
      <formula>11</formula>
    </cfRule>
    <cfRule type="cellIs" dxfId="54" priority="323" stopIfTrue="1" operator="lessThan">
      <formula>4</formula>
    </cfRule>
    <cfRule type="cellIs" dxfId="53" priority="324" stopIfTrue="1" operator="greaterThan">
      <formula>11</formula>
    </cfRule>
    <cfRule type="cellIs" dxfId="52" priority="325" stopIfTrue="1" operator="equal">
      <formula>4</formula>
    </cfRule>
  </conditionalFormatting>
  <conditionalFormatting sqref="AD16">
    <cfRule type="iconSet" priority="317">
      <iconSet>
        <cfvo type="percent" val="0"/>
        <cfvo type="formula" val="$O$13-($O$13*0.3)"/>
        <cfvo type="formula" val="$O$13-($O$13*0.2)"/>
      </iconSet>
    </cfRule>
  </conditionalFormatting>
  <conditionalFormatting sqref="AF16">
    <cfRule type="iconSet" priority="316">
      <iconSet>
        <cfvo type="percent" val="0"/>
        <cfvo type="formula" val="$P$13-($P$13*0.3)"/>
        <cfvo type="formula" val="$P$13-($P$13*0.2)"/>
      </iconSet>
    </cfRule>
  </conditionalFormatting>
  <conditionalFormatting sqref="AH16">
    <cfRule type="iconSet" priority="315">
      <iconSet>
        <cfvo type="percent" val="0"/>
        <cfvo type="formula" val="$Q$13-($Q$13*0.3)"/>
        <cfvo type="formula" val="$Q$13-($Q$13*0.2)"/>
      </iconSet>
    </cfRule>
  </conditionalFormatting>
  <conditionalFormatting sqref="AJ16">
    <cfRule type="iconSet" priority="314">
      <iconSet>
        <cfvo type="percent" val="0"/>
        <cfvo type="formula" val="$R$13-($R$13*0.3)"/>
        <cfvo type="formula" val="$R$13-($R$13*0.2)"/>
      </iconSet>
    </cfRule>
  </conditionalFormatting>
  <conditionalFormatting sqref="AD16">
    <cfRule type="iconSet" priority="313">
      <iconSet>
        <cfvo type="percent" val="0"/>
        <cfvo type="formula" val="#REF!-(#REF!*0.3)"/>
        <cfvo type="formula" val="#REF!-(#REF!*0.2)"/>
      </iconSet>
    </cfRule>
  </conditionalFormatting>
  <conditionalFormatting sqref="AD16">
    <cfRule type="iconSet" priority="312">
      <iconSet>
        <cfvo type="percent" val="0"/>
        <cfvo type="num" val="0.12"/>
        <cfvo type="num" val="0.25"/>
      </iconSet>
    </cfRule>
  </conditionalFormatting>
  <conditionalFormatting sqref="AH16">
    <cfRule type="iconSet" priority="311">
      <iconSet>
        <cfvo type="percent" val="0"/>
        <cfvo type="num" val="0.62"/>
        <cfvo type="num" val="0.75"/>
      </iconSet>
    </cfRule>
  </conditionalFormatting>
  <conditionalFormatting sqref="AD16">
    <cfRule type="iconSet" priority="318">
      <iconSet>
        <cfvo type="percent" val="0"/>
        <cfvo type="num" val="0.12"/>
        <cfvo type="num" val="0.25"/>
      </iconSet>
    </cfRule>
  </conditionalFormatting>
  <conditionalFormatting sqref="AF16">
    <cfRule type="iconSet" priority="319">
      <iconSet>
        <cfvo type="percent" val="0"/>
        <cfvo type="num" val="0.37"/>
        <cfvo type="num" val="0.5"/>
      </iconSet>
    </cfRule>
  </conditionalFormatting>
  <conditionalFormatting sqref="AH16">
    <cfRule type="iconSet" priority="320">
      <iconSet>
        <cfvo type="percent" val="0"/>
        <cfvo type="num" val="0.62"/>
        <cfvo type="num" val="0.75"/>
      </iconSet>
    </cfRule>
  </conditionalFormatting>
  <conditionalFormatting sqref="AJ16">
    <cfRule type="iconSet" priority="321">
      <iconSet>
        <cfvo type="percent" val="0"/>
        <cfvo type="formula" val="0.87"/>
        <cfvo type="num" val="1"/>
      </iconSet>
    </cfRule>
  </conditionalFormatting>
  <conditionalFormatting sqref="T17">
    <cfRule type="cellIs" dxfId="51" priority="301" stopIfTrue="1" operator="between">
      <formula>4.5</formula>
      <formula>11</formula>
    </cfRule>
    <cfRule type="cellIs" dxfId="50" priority="302" stopIfTrue="1" operator="lessThan">
      <formula>4</formula>
    </cfRule>
    <cfRule type="cellIs" dxfId="49" priority="303" stopIfTrue="1" operator="greaterThan">
      <formula>11</formula>
    </cfRule>
    <cfRule type="cellIs" dxfId="48" priority="304" stopIfTrue="1" operator="equal">
      <formula>4</formula>
    </cfRule>
  </conditionalFormatting>
  <conditionalFormatting sqref="AD17:AD18">
    <cfRule type="iconSet" priority="300">
      <iconSet>
        <cfvo type="percent" val="0"/>
        <cfvo type="formula" val="#REF!-(#REF!*0.3)"/>
        <cfvo type="formula" val="#REF!-(#REF!*0.2)"/>
      </iconSet>
    </cfRule>
  </conditionalFormatting>
  <conditionalFormatting sqref="AD17:AD18">
    <cfRule type="iconSet" priority="299">
      <iconSet>
        <cfvo type="percent" val="0"/>
        <cfvo type="num" val="0.12"/>
        <cfvo type="num" val="0.25"/>
      </iconSet>
    </cfRule>
  </conditionalFormatting>
  <conditionalFormatting sqref="AH17:AH18">
    <cfRule type="iconSet" priority="298">
      <iconSet>
        <cfvo type="percent" val="0"/>
        <cfvo type="num" val="0.62"/>
        <cfvo type="num" val="0.75"/>
      </iconSet>
    </cfRule>
  </conditionalFormatting>
  <conditionalFormatting sqref="AD17:AD18">
    <cfRule type="iconSet" priority="305">
      <iconSet>
        <cfvo type="percent" val="0"/>
        <cfvo type="formula" val="#REF!-(#REF!*0.3)"/>
        <cfvo type="formula" val="#REF!-(#REF!*0.2)"/>
      </iconSet>
    </cfRule>
  </conditionalFormatting>
  <conditionalFormatting sqref="AF17:AF18">
    <cfRule type="iconSet" priority="306">
      <iconSet>
        <cfvo type="percent" val="0"/>
        <cfvo type="formula" val="#REF!-(#REF!*0.3)"/>
        <cfvo type="formula" val="#REF!-(#REF!*0.2)"/>
      </iconSet>
    </cfRule>
  </conditionalFormatting>
  <conditionalFormatting sqref="AH17:AH18">
    <cfRule type="iconSet" priority="307">
      <iconSet>
        <cfvo type="percent" val="0"/>
        <cfvo type="formula" val="#REF!-(#REF!*0.3)"/>
        <cfvo type="formula" val="#REF!-(#REF!*0.2)"/>
      </iconSet>
    </cfRule>
  </conditionalFormatting>
  <conditionalFormatting sqref="AJ17:AJ18">
    <cfRule type="iconSet" priority="308">
      <iconSet>
        <cfvo type="percent" val="0"/>
        <cfvo type="formula" val="#REF!-(#REF!*0.3)"/>
        <cfvo type="formula" val="#REF!-(#REF!*0.2)"/>
      </iconSet>
    </cfRule>
  </conditionalFormatting>
  <conditionalFormatting sqref="AF17:AF18">
    <cfRule type="iconSet" priority="309">
      <iconSet>
        <cfvo type="percent" val="0"/>
        <cfvo type="num" val="0.37"/>
        <cfvo type="num" val="0.5"/>
      </iconSet>
    </cfRule>
  </conditionalFormatting>
  <conditionalFormatting sqref="AJ17:AJ18">
    <cfRule type="iconSet" priority="310">
      <iconSet>
        <cfvo type="percent" val="0"/>
        <cfvo type="formula" val="0.87"/>
        <cfvo type="num" val="1"/>
      </iconSet>
    </cfRule>
  </conditionalFormatting>
  <conditionalFormatting sqref="T19:T22">
    <cfRule type="cellIs" dxfId="47" priority="290" stopIfTrue="1" operator="between">
      <formula>4.5</formula>
      <formula>11</formula>
    </cfRule>
    <cfRule type="cellIs" dxfId="46" priority="291" stopIfTrue="1" operator="lessThan">
      <formula>4</formula>
    </cfRule>
    <cfRule type="cellIs" dxfId="45" priority="292" stopIfTrue="1" operator="greaterThan">
      <formula>11</formula>
    </cfRule>
    <cfRule type="cellIs" dxfId="44" priority="293" stopIfTrue="1" operator="equal">
      <formula>4</formula>
    </cfRule>
  </conditionalFormatting>
  <conditionalFormatting sqref="AD19">
    <cfRule type="iconSet" priority="289">
      <iconSet>
        <cfvo type="percent" val="0"/>
        <cfvo type="formula" val="$O$11-($O$11*0.3)"/>
        <cfvo type="formula" val="$O$11-($O$11*0.2)"/>
      </iconSet>
    </cfRule>
  </conditionalFormatting>
  <conditionalFormatting sqref="AF19">
    <cfRule type="iconSet" priority="288">
      <iconSet>
        <cfvo type="percent" val="0"/>
        <cfvo type="formula" val="$P$11-($P$11*0.3)"/>
        <cfvo type="formula" val="$P$11-($P$11*0.2)"/>
      </iconSet>
    </cfRule>
  </conditionalFormatting>
  <conditionalFormatting sqref="AH19">
    <cfRule type="iconSet" priority="287">
      <iconSet>
        <cfvo type="percent" val="0"/>
        <cfvo type="formula" val="$Q$11-($Q$11*0.3)"/>
        <cfvo type="formula" val="$Q$11-($Q$11*0.2)"/>
      </iconSet>
    </cfRule>
  </conditionalFormatting>
  <conditionalFormatting sqref="AJ19">
    <cfRule type="iconSet" priority="286">
      <iconSet>
        <cfvo type="percent" val="0"/>
        <cfvo type="formula" val="$R$11-($R$11*0.3)"/>
        <cfvo type="formula" val="$R$11-($R$11*0.2)"/>
      </iconSet>
    </cfRule>
  </conditionalFormatting>
  <conditionalFormatting sqref="AD20">
    <cfRule type="iconSet" priority="285">
      <iconSet>
        <cfvo type="percent" val="0"/>
        <cfvo type="formula" val="$O$12-($O$12*0.3)"/>
        <cfvo type="formula" val="$O$12-($O$12*0.2)"/>
      </iconSet>
    </cfRule>
  </conditionalFormatting>
  <conditionalFormatting sqref="AF20">
    <cfRule type="iconSet" priority="284">
      <iconSet>
        <cfvo type="percent" val="0"/>
        <cfvo type="formula" val="$P$12-($P$12*0.3)"/>
        <cfvo type="formula" val="$P$12-($P$12*0.2)"/>
      </iconSet>
    </cfRule>
  </conditionalFormatting>
  <conditionalFormatting sqref="AH20">
    <cfRule type="iconSet" priority="283">
      <iconSet>
        <cfvo type="percent" val="0"/>
        <cfvo type="formula" val="$Q$12-($Q$12*0.3)"/>
        <cfvo type="formula" val="$Q$12-($Q$12*0.2)"/>
      </iconSet>
    </cfRule>
  </conditionalFormatting>
  <conditionalFormatting sqref="AJ20">
    <cfRule type="iconSet" priority="282">
      <iconSet>
        <cfvo type="percent" val="0"/>
        <cfvo type="formula" val="$R$12-($R$12*0.3)"/>
        <cfvo type="formula" val="$R$12-($R$12*0.2)"/>
      </iconSet>
    </cfRule>
  </conditionalFormatting>
  <conditionalFormatting sqref="AD21">
    <cfRule type="iconSet" priority="281">
      <iconSet>
        <cfvo type="percent" val="0"/>
        <cfvo type="formula" val="$O$13-($O$13*0.3)"/>
        <cfvo type="formula" val="$O$13-($O$13*0.2)"/>
      </iconSet>
    </cfRule>
  </conditionalFormatting>
  <conditionalFormatting sqref="AF21">
    <cfRule type="iconSet" priority="280">
      <iconSet>
        <cfvo type="percent" val="0"/>
        <cfvo type="formula" val="$P$13-($P$13*0.3)"/>
        <cfvo type="formula" val="$P$13-($P$13*0.2)"/>
      </iconSet>
    </cfRule>
  </conditionalFormatting>
  <conditionalFormatting sqref="AH21">
    <cfRule type="iconSet" priority="279">
      <iconSet>
        <cfvo type="percent" val="0"/>
        <cfvo type="formula" val="$Q$13-($Q$13*0.3)"/>
        <cfvo type="formula" val="$Q$13-($Q$13*0.2)"/>
      </iconSet>
    </cfRule>
  </conditionalFormatting>
  <conditionalFormatting sqref="AJ21">
    <cfRule type="iconSet" priority="278">
      <iconSet>
        <cfvo type="percent" val="0"/>
        <cfvo type="formula" val="$R$13-($R$13*0.3)"/>
        <cfvo type="formula" val="$R$13-($R$13*0.2)"/>
      </iconSet>
    </cfRule>
  </conditionalFormatting>
  <conditionalFormatting sqref="AD22">
    <cfRule type="iconSet" priority="277">
      <iconSet>
        <cfvo type="percent" val="0"/>
        <cfvo type="formula" val="$O$14-($O$14*0.3)"/>
        <cfvo type="formula" val="$O$14-($O$14*0.2)"/>
      </iconSet>
    </cfRule>
  </conditionalFormatting>
  <conditionalFormatting sqref="AF22">
    <cfRule type="iconSet" priority="276">
      <iconSet>
        <cfvo type="percent" val="0"/>
        <cfvo type="formula" val="$P$14-($P$14*0.3)"/>
        <cfvo type="formula" val="$P$14-($P$14*0.2)"/>
      </iconSet>
    </cfRule>
  </conditionalFormatting>
  <conditionalFormatting sqref="AH22">
    <cfRule type="iconSet" priority="275">
      <iconSet>
        <cfvo type="percent" val="0"/>
        <cfvo type="formula" val="$Q$14-($Q$14*0.3)"/>
        <cfvo type="formula" val="$Q$14-($Q$14*0.2)"/>
      </iconSet>
    </cfRule>
  </conditionalFormatting>
  <conditionalFormatting sqref="AJ22">
    <cfRule type="iconSet" priority="274">
      <iconSet>
        <cfvo type="percent" val="0"/>
        <cfvo type="formula" val="$R$14-($R$14*0.3)"/>
        <cfvo type="formula" val="$R$14-($R$14*0.2)"/>
      </iconSet>
    </cfRule>
  </conditionalFormatting>
  <conditionalFormatting sqref="AD19">
    <cfRule type="iconSet" priority="273">
      <iconSet>
        <cfvo type="percent" val="0"/>
        <cfvo type="formula" val="#REF!-(#REF!*0.3)"/>
        <cfvo type="formula" val="#REF!-(#REF!*0.2)"/>
      </iconSet>
    </cfRule>
  </conditionalFormatting>
  <conditionalFormatting sqref="AD19">
    <cfRule type="iconSet" priority="272">
      <iconSet>
        <cfvo type="percent" val="0"/>
        <cfvo type="num" val="0.12"/>
        <cfvo type="num" val="0.25"/>
      </iconSet>
    </cfRule>
  </conditionalFormatting>
  <conditionalFormatting sqref="AD20">
    <cfRule type="iconSet" priority="271">
      <iconSet>
        <cfvo type="percent" val="0"/>
        <cfvo type="formula" val="#REF!-(#REF!*0.3)"/>
        <cfvo type="formula" val="#REF!-(#REF!*0.2)"/>
      </iconSet>
    </cfRule>
  </conditionalFormatting>
  <conditionalFormatting sqref="AD20">
    <cfRule type="iconSet" priority="270">
      <iconSet>
        <cfvo type="percent" val="0"/>
        <cfvo type="num" val="0.12"/>
        <cfvo type="num" val="0.25"/>
      </iconSet>
    </cfRule>
  </conditionalFormatting>
  <conditionalFormatting sqref="AD21">
    <cfRule type="iconSet" priority="269">
      <iconSet>
        <cfvo type="percent" val="0"/>
        <cfvo type="formula" val="#REF!-(#REF!*0.3)"/>
        <cfvo type="formula" val="#REF!-(#REF!*0.2)"/>
      </iconSet>
    </cfRule>
  </conditionalFormatting>
  <conditionalFormatting sqref="AD21">
    <cfRule type="iconSet" priority="268">
      <iconSet>
        <cfvo type="percent" val="0"/>
        <cfvo type="num" val="0.12"/>
        <cfvo type="num" val="0.25"/>
      </iconSet>
    </cfRule>
  </conditionalFormatting>
  <conditionalFormatting sqref="AD22">
    <cfRule type="iconSet" priority="267">
      <iconSet>
        <cfvo type="percent" val="0"/>
        <cfvo type="formula" val="#REF!-(#REF!*0.3)"/>
        <cfvo type="formula" val="#REF!-(#REF!*0.2)"/>
      </iconSet>
    </cfRule>
  </conditionalFormatting>
  <conditionalFormatting sqref="AD22">
    <cfRule type="iconSet" priority="266">
      <iconSet>
        <cfvo type="percent" val="0"/>
        <cfvo type="num" val="0.12"/>
        <cfvo type="num" val="0.25"/>
      </iconSet>
    </cfRule>
  </conditionalFormatting>
  <conditionalFormatting sqref="AH19">
    <cfRule type="iconSet" priority="265">
      <iconSet>
        <cfvo type="percent" val="0"/>
        <cfvo type="num" val="0.62"/>
        <cfvo type="num" val="0.75"/>
      </iconSet>
    </cfRule>
  </conditionalFormatting>
  <conditionalFormatting sqref="AH20">
    <cfRule type="iconSet" priority="264">
      <iconSet>
        <cfvo type="percent" val="0"/>
        <cfvo type="num" val="0.62"/>
        <cfvo type="num" val="0.75"/>
      </iconSet>
    </cfRule>
  </conditionalFormatting>
  <conditionalFormatting sqref="AH21">
    <cfRule type="iconSet" priority="263">
      <iconSet>
        <cfvo type="percent" val="0"/>
        <cfvo type="num" val="0.62"/>
        <cfvo type="num" val="0.75"/>
      </iconSet>
    </cfRule>
  </conditionalFormatting>
  <conditionalFormatting sqref="AH22">
    <cfRule type="iconSet" priority="262">
      <iconSet>
        <cfvo type="percent" val="0"/>
        <cfvo type="num" val="0.62"/>
        <cfvo type="num" val="0.75"/>
      </iconSet>
    </cfRule>
  </conditionalFormatting>
  <conditionalFormatting sqref="AD19:AD22">
    <cfRule type="iconSet" priority="294">
      <iconSet>
        <cfvo type="percent" val="0"/>
        <cfvo type="num" val="0.12"/>
        <cfvo type="num" val="0.25"/>
      </iconSet>
    </cfRule>
  </conditionalFormatting>
  <conditionalFormatting sqref="AF19:AF22">
    <cfRule type="iconSet" priority="295">
      <iconSet>
        <cfvo type="percent" val="0"/>
        <cfvo type="num" val="0.37"/>
        <cfvo type="num" val="0.5"/>
      </iconSet>
    </cfRule>
  </conditionalFormatting>
  <conditionalFormatting sqref="AH19:AH22">
    <cfRule type="iconSet" priority="296">
      <iconSet>
        <cfvo type="percent" val="0"/>
        <cfvo type="num" val="0.62"/>
        <cfvo type="num" val="0.75"/>
      </iconSet>
    </cfRule>
  </conditionalFormatting>
  <conditionalFormatting sqref="AJ19:AJ22">
    <cfRule type="iconSet" priority="297">
      <iconSet>
        <cfvo type="percent" val="0"/>
        <cfvo type="formula" val="0.87"/>
        <cfvo type="num" val="1"/>
      </iconSet>
    </cfRule>
  </conditionalFormatting>
  <conditionalFormatting sqref="AD23">
    <cfRule type="iconSet" priority="253">
      <iconSet>
        <cfvo type="percent" val="0"/>
        <cfvo type="formula" val="$O$11-($O$11*0.3)"/>
        <cfvo type="formula" val="$O$11-($O$11*0.2)"/>
      </iconSet>
    </cfRule>
  </conditionalFormatting>
  <conditionalFormatting sqref="AF23">
    <cfRule type="iconSet" priority="252">
      <iconSet>
        <cfvo type="percent" val="0"/>
        <cfvo type="formula" val="$P$11-($P$11*0.3)"/>
        <cfvo type="formula" val="$P$11-($P$11*0.2)"/>
      </iconSet>
    </cfRule>
  </conditionalFormatting>
  <conditionalFormatting sqref="AH23">
    <cfRule type="iconSet" priority="251">
      <iconSet>
        <cfvo type="percent" val="0"/>
        <cfvo type="formula" val="$Q$11-($Q$11*0.3)"/>
        <cfvo type="formula" val="$Q$11-($Q$11*0.2)"/>
      </iconSet>
    </cfRule>
  </conditionalFormatting>
  <conditionalFormatting sqref="AJ23">
    <cfRule type="iconSet" priority="250">
      <iconSet>
        <cfvo type="percent" val="0"/>
        <cfvo type="formula" val="$R$11-($R$11*0.3)"/>
        <cfvo type="formula" val="$R$11-($R$11*0.2)"/>
      </iconSet>
    </cfRule>
  </conditionalFormatting>
  <conditionalFormatting sqref="AD23">
    <cfRule type="iconSet" priority="249">
      <iconSet>
        <cfvo type="percent" val="0"/>
        <cfvo type="formula" val="#REF!-(#REF!*0.3)"/>
        <cfvo type="formula" val="#REF!-(#REF!*0.2)"/>
      </iconSet>
    </cfRule>
  </conditionalFormatting>
  <conditionalFormatting sqref="AD23">
    <cfRule type="iconSet" priority="248">
      <iconSet>
        <cfvo type="percent" val="0"/>
        <cfvo type="num" val="0.12"/>
        <cfvo type="num" val="0.25"/>
      </iconSet>
    </cfRule>
  </conditionalFormatting>
  <conditionalFormatting sqref="AH23">
    <cfRule type="iconSet" priority="247">
      <iconSet>
        <cfvo type="percent" val="0"/>
        <cfvo type="num" val="0.62"/>
        <cfvo type="num" val="0.75"/>
      </iconSet>
    </cfRule>
  </conditionalFormatting>
  <conditionalFormatting sqref="AD23">
    <cfRule type="iconSet" priority="254">
      <iconSet>
        <cfvo type="percent" val="0"/>
        <cfvo type="num" val="0.12"/>
        <cfvo type="num" val="0.25"/>
      </iconSet>
    </cfRule>
  </conditionalFormatting>
  <conditionalFormatting sqref="AF23">
    <cfRule type="iconSet" priority="255">
      <iconSet>
        <cfvo type="percent" val="0"/>
        <cfvo type="num" val="0.37"/>
        <cfvo type="num" val="0.5"/>
      </iconSet>
    </cfRule>
  </conditionalFormatting>
  <conditionalFormatting sqref="AH23">
    <cfRule type="iconSet" priority="256">
      <iconSet>
        <cfvo type="percent" val="0"/>
        <cfvo type="num" val="0.62"/>
        <cfvo type="num" val="0.75"/>
      </iconSet>
    </cfRule>
  </conditionalFormatting>
  <conditionalFormatting sqref="AJ23">
    <cfRule type="iconSet" priority="257">
      <iconSet>
        <cfvo type="percent" val="0"/>
        <cfvo type="formula" val="0.87"/>
        <cfvo type="num" val="1"/>
      </iconSet>
    </cfRule>
  </conditionalFormatting>
  <conditionalFormatting sqref="T30">
    <cfRule type="cellIs" dxfId="43" priority="158" stopIfTrue="1" operator="between">
      <formula>4.5</formula>
      <formula>11</formula>
    </cfRule>
    <cfRule type="cellIs" dxfId="42" priority="159" stopIfTrue="1" operator="lessThan">
      <formula>4</formula>
    </cfRule>
    <cfRule type="cellIs" dxfId="41" priority="160" stopIfTrue="1" operator="greaterThan">
      <formula>11</formula>
    </cfRule>
    <cfRule type="cellIs" dxfId="40" priority="161" stopIfTrue="1" operator="equal">
      <formula>4</formula>
    </cfRule>
  </conditionalFormatting>
  <conditionalFormatting sqref="T28 T31">
    <cfRule type="cellIs" dxfId="39" priority="201" stopIfTrue="1" operator="between">
      <formula>4.5</formula>
      <formula>11</formula>
    </cfRule>
    <cfRule type="cellIs" dxfId="38" priority="202" stopIfTrue="1" operator="lessThan">
      <formula>4</formula>
    </cfRule>
    <cfRule type="cellIs" dxfId="37" priority="203" stopIfTrue="1" operator="greaterThan">
      <formula>11</formula>
    </cfRule>
    <cfRule type="cellIs" dxfId="36" priority="204" stopIfTrue="1" operator="equal">
      <formula>4</formula>
    </cfRule>
  </conditionalFormatting>
  <conditionalFormatting sqref="AD28">
    <cfRule type="iconSet" priority="200">
      <iconSet>
        <cfvo type="percent" val="0"/>
        <cfvo type="formula" val="#REF!-(#REF!*0.3)"/>
        <cfvo type="formula" val="#REF!-(#REF!*0.2)"/>
      </iconSet>
    </cfRule>
  </conditionalFormatting>
  <conditionalFormatting sqref="AD28">
    <cfRule type="iconSet" priority="199">
      <iconSet>
        <cfvo type="percent" val="0"/>
        <cfvo type="num" val="0.12"/>
        <cfvo type="num" val="0.25"/>
      </iconSet>
    </cfRule>
  </conditionalFormatting>
  <conditionalFormatting sqref="AD31">
    <cfRule type="iconSet" priority="198">
      <iconSet>
        <cfvo type="percent" val="0"/>
        <cfvo type="formula" val="#REF!-(#REF!*0.3)"/>
        <cfvo type="formula" val="#REF!-(#REF!*0.2)"/>
      </iconSet>
    </cfRule>
  </conditionalFormatting>
  <conditionalFormatting sqref="AD31">
    <cfRule type="iconSet" priority="197">
      <iconSet>
        <cfvo type="percent" val="0"/>
        <cfvo type="num" val="0.12"/>
        <cfvo type="num" val="0.25"/>
      </iconSet>
    </cfRule>
  </conditionalFormatting>
  <conditionalFormatting sqref="AH28">
    <cfRule type="iconSet" priority="196">
      <iconSet>
        <cfvo type="percent" val="0"/>
        <cfvo type="num" val="0.62"/>
        <cfvo type="num" val="0.75"/>
      </iconSet>
    </cfRule>
  </conditionalFormatting>
  <conditionalFormatting sqref="AH31">
    <cfRule type="iconSet" priority="195">
      <iconSet>
        <cfvo type="percent" val="0"/>
        <cfvo type="num" val="0.62"/>
        <cfvo type="num" val="0.75"/>
      </iconSet>
    </cfRule>
  </conditionalFormatting>
  <conditionalFormatting sqref="T27">
    <cfRule type="cellIs" dxfId="35" priority="191" stopIfTrue="1" operator="between">
      <formula>4.5</formula>
      <formula>11</formula>
    </cfRule>
    <cfRule type="cellIs" dxfId="34" priority="192" stopIfTrue="1" operator="lessThan">
      <formula>4</formula>
    </cfRule>
    <cfRule type="cellIs" dxfId="33" priority="193" stopIfTrue="1" operator="greaterThan">
      <formula>11</formula>
    </cfRule>
    <cfRule type="cellIs" dxfId="32" priority="194" stopIfTrue="1" operator="equal">
      <formula>4</formula>
    </cfRule>
  </conditionalFormatting>
  <conditionalFormatting sqref="AD27">
    <cfRule type="iconSet" priority="186">
      <iconSet>
        <cfvo type="percent" val="0"/>
        <cfvo type="formula" val="#REF!-(#REF!*0.3)"/>
        <cfvo type="formula" val="#REF!-(#REF!*0.2)"/>
      </iconSet>
    </cfRule>
  </conditionalFormatting>
  <conditionalFormatting sqref="AD27">
    <cfRule type="iconSet" priority="185">
      <iconSet>
        <cfvo type="percent" val="0"/>
        <cfvo type="num" val="0.12"/>
        <cfvo type="num" val="0.25"/>
      </iconSet>
    </cfRule>
  </conditionalFormatting>
  <conditionalFormatting sqref="AH27">
    <cfRule type="iconSet" priority="184">
      <iconSet>
        <cfvo type="percent" val="0"/>
        <cfvo type="num" val="0.62"/>
        <cfvo type="num" val="0.75"/>
      </iconSet>
    </cfRule>
  </conditionalFormatting>
  <conditionalFormatting sqref="AD27">
    <cfRule type="iconSet" priority="187">
      <iconSet>
        <cfvo type="percent" val="0"/>
        <cfvo type="num" val="0.12"/>
        <cfvo type="num" val="0.25"/>
      </iconSet>
    </cfRule>
  </conditionalFormatting>
  <conditionalFormatting sqref="AF27">
    <cfRule type="iconSet" priority="188">
      <iconSet>
        <cfvo type="percent" val="0"/>
        <cfvo type="num" val="0.37"/>
        <cfvo type="num" val="0.5"/>
      </iconSet>
    </cfRule>
  </conditionalFormatting>
  <conditionalFormatting sqref="AH27">
    <cfRule type="iconSet" priority="189">
      <iconSet>
        <cfvo type="percent" val="0"/>
        <cfvo type="num" val="0.62"/>
        <cfvo type="num" val="0.75"/>
      </iconSet>
    </cfRule>
  </conditionalFormatting>
  <conditionalFormatting sqref="AJ27">
    <cfRule type="iconSet" priority="190">
      <iconSet>
        <cfvo type="percent" val="0"/>
        <cfvo type="formula" val="0.87"/>
        <cfvo type="num" val="1"/>
      </iconSet>
    </cfRule>
  </conditionalFormatting>
  <conditionalFormatting sqref="AD27">
    <cfRule type="iconSet" priority="205">
      <iconSet>
        <cfvo type="percent" val="0"/>
        <cfvo type="formula" val="#REF!-(#REF!*0.3)"/>
        <cfvo type="formula" val="#REF!-(#REF!*0.2)"/>
      </iconSet>
    </cfRule>
  </conditionalFormatting>
  <conditionalFormatting sqref="AF27">
    <cfRule type="iconSet" priority="206">
      <iconSet>
        <cfvo type="percent" val="0"/>
        <cfvo type="formula" val="#REF!-(#REF!*0.3)"/>
        <cfvo type="formula" val="#REF!-(#REF!*0.2)"/>
      </iconSet>
    </cfRule>
  </conditionalFormatting>
  <conditionalFormatting sqref="AH27">
    <cfRule type="iconSet" priority="207">
      <iconSet>
        <cfvo type="percent" val="0"/>
        <cfvo type="formula" val="#REF!-(#REF!*0.3)"/>
        <cfvo type="formula" val="#REF!-(#REF!*0.2)"/>
      </iconSet>
    </cfRule>
  </conditionalFormatting>
  <conditionalFormatting sqref="AJ27">
    <cfRule type="iconSet" priority="208">
      <iconSet>
        <cfvo type="percent" val="0"/>
        <cfvo type="formula" val="#REF!-(#REF!*0.3)"/>
        <cfvo type="formula" val="#REF!-(#REF!*0.2)"/>
      </iconSet>
    </cfRule>
  </conditionalFormatting>
  <conditionalFormatting sqref="T29">
    <cfRule type="cellIs" dxfId="31" priority="180" stopIfTrue="1" operator="between">
      <formula>4.5</formula>
      <formula>11</formula>
    </cfRule>
    <cfRule type="cellIs" dxfId="30" priority="181" stopIfTrue="1" operator="lessThan">
      <formula>4</formula>
    </cfRule>
    <cfRule type="cellIs" dxfId="29" priority="182" stopIfTrue="1" operator="greaterThan">
      <formula>11</formula>
    </cfRule>
    <cfRule type="cellIs" dxfId="28" priority="183" stopIfTrue="1" operator="equal">
      <formula>4</formula>
    </cfRule>
  </conditionalFormatting>
  <conditionalFormatting sqref="AD29">
    <cfRule type="iconSet" priority="175">
      <iconSet>
        <cfvo type="percent" val="0"/>
        <cfvo type="formula" val="#REF!-(#REF!*0.3)"/>
        <cfvo type="formula" val="#REF!-(#REF!*0.2)"/>
      </iconSet>
    </cfRule>
  </conditionalFormatting>
  <conditionalFormatting sqref="AD29">
    <cfRule type="iconSet" priority="174">
      <iconSet>
        <cfvo type="percent" val="0"/>
        <cfvo type="num" val="0.12"/>
        <cfvo type="num" val="0.25"/>
      </iconSet>
    </cfRule>
  </conditionalFormatting>
  <conditionalFormatting sqref="AH29">
    <cfRule type="iconSet" priority="173">
      <iconSet>
        <cfvo type="percent" val="0"/>
        <cfvo type="num" val="0.62"/>
        <cfvo type="num" val="0.75"/>
      </iconSet>
    </cfRule>
  </conditionalFormatting>
  <conditionalFormatting sqref="AD29">
    <cfRule type="iconSet" priority="176">
      <iconSet>
        <cfvo type="percent" val="0"/>
        <cfvo type="num" val="0.12"/>
        <cfvo type="num" val="0.25"/>
      </iconSet>
    </cfRule>
  </conditionalFormatting>
  <conditionalFormatting sqref="AF29">
    <cfRule type="iconSet" priority="177">
      <iconSet>
        <cfvo type="percent" val="0"/>
        <cfvo type="num" val="0.37"/>
        <cfvo type="num" val="0.5"/>
      </iconSet>
    </cfRule>
  </conditionalFormatting>
  <conditionalFormatting sqref="AH29">
    <cfRule type="iconSet" priority="178">
      <iconSet>
        <cfvo type="percent" val="0"/>
        <cfvo type="num" val="0.62"/>
        <cfvo type="num" val="0.75"/>
      </iconSet>
    </cfRule>
  </conditionalFormatting>
  <conditionalFormatting sqref="AJ29">
    <cfRule type="iconSet" priority="179">
      <iconSet>
        <cfvo type="percent" val="0"/>
        <cfvo type="formula" val="0.87"/>
        <cfvo type="num" val="1"/>
      </iconSet>
    </cfRule>
  </conditionalFormatting>
  <conditionalFormatting sqref="AD28">
    <cfRule type="iconSet" priority="209">
      <iconSet>
        <cfvo type="percent" val="0"/>
        <cfvo type="formula" val="#REF!-(#REF!*0.3)"/>
        <cfvo type="formula" val="#REF!-(#REF!*0.2)"/>
      </iconSet>
    </cfRule>
  </conditionalFormatting>
  <conditionalFormatting sqref="AF28">
    <cfRule type="iconSet" priority="210">
      <iconSet>
        <cfvo type="percent" val="0"/>
        <cfvo type="formula" val="#REF!-(#REF!*0.3)"/>
        <cfvo type="formula" val="#REF!-(#REF!*0.2)"/>
      </iconSet>
    </cfRule>
  </conditionalFormatting>
  <conditionalFormatting sqref="AH28">
    <cfRule type="iconSet" priority="211">
      <iconSet>
        <cfvo type="percent" val="0"/>
        <cfvo type="formula" val="#REF!-(#REF!*0.3)"/>
        <cfvo type="formula" val="#REF!-(#REF!*0.2)"/>
      </iconSet>
    </cfRule>
  </conditionalFormatting>
  <conditionalFormatting sqref="AJ28">
    <cfRule type="iconSet" priority="212">
      <iconSet>
        <cfvo type="percent" val="0"/>
        <cfvo type="formula" val="#REF!-(#REF!*0.3)"/>
        <cfvo type="formula" val="#REF!-(#REF!*0.2)"/>
      </iconSet>
    </cfRule>
  </conditionalFormatting>
  <conditionalFormatting sqref="AD29">
    <cfRule type="iconSet" priority="213">
      <iconSet>
        <cfvo type="percent" val="0"/>
        <cfvo type="formula" val="#REF!-(#REF!*0.3)"/>
        <cfvo type="formula" val="#REF!-(#REF!*0.2)"/>
      </iconSet>
    </cfRule>
  </conditionalFormatting>
  <conditionalFormatting sqref="AF29">
    <cfRule type="iconSet" priority="214">
      <iconSet>
        <cfvo type="percent" val="0"/>
        <cfvo type="formula" val="#REF!-(#REF!*0.3)"/>
        <cfvo type="formula" val="#REF!-(#REF!*0.2)"/>
      </iconSet>
    </cfRule>
  </conditionalFormatting>
  <conditionalFormatting sqref="AH29">
    <cfRule type="iconSet" priority="215">
      <iconSet>
        <cfvo type="percent" val="0"/>
        <cfvo type="formula" val="#REF!-(#REF!*0.3)"/>
        <cfvo type="formula" val="#REF!-(#REF!*0.2)"/>
      </iconSet>
    </cfRule>
  </conditionalFormatting>
  <conditionalFormatting sqref="AJ29">
    <cfRule type="iconSet" priority="216">
      <iconSet>
        <cfvo type="percent" val="0"/>
        <cfvo type="formula" val="#REF!-(#REF!*0.3)"/>
        <cfvo type="formula" val="#REF!-(#REF!*0.2)"/>
      </iconSet>
    </cfRule>
  </conditionalFormatting>
  <conditionalFormatting sqref="AD30">
    <cfRule type="iconSet" priority="168">
      <iconSet>
        <cfvo type="percent" val="0"/>
        <cfvo type="formula" val="#REF!-(#REF!*0.3)"/>
        <cfvo type="formula" val="#REF!-(#REF!*0.2)"/>
      </iconSet>
    </cfRule>
  </conditionalFormatting>
  <conditionalFormatting sqref="AD30">
    <cfRule type="iconSet" priority="167">
      <iconSet>
        <cfvo type="percent" val="0"/>
        <cfvo type="num" val="0.12"/>
        <cfvo type="num" val="0.25"/>
      </iconSet>
    </cfRule>
  </conditionalFormatting>
  <conditionalFormatting sqref="AH30">
    <cfRule type="iconSet" priority="166">
      <iconSet>
        <cfvo type="percent" val="0"/>
        <cfvo type="num" val="0.62"/>
        <cfvo type="num" val="0.75"/>
      </iconSet>
    </cfRule>
  </conditionalFormatting>
  <conditionalFormatting sqref="AD30">
    <cfRule type="iconSet" priority="169">
      <iconSet>
        <cfvo type="percent" val="0"/>
        <cfvo type="num" val="0.12"/>
        <cfvo type="num" val="0.25"/>
      </iconSet>
    </cfRule>
  </conditionalFormatting>
  <conditionalFormatting sqref="AF30">
    <cfRule type="iconSet" priority="170">
      <iconSet>
        <cfvo type="percent" val="0"/>
        <cfvo type="num" val="0.37"/>
        <cfvo type="num" val="0.5"/>
      </iconSet>
    </cfRule>
  </conditionalFormatting>
  <conditionalFormatting sqref="AH30">
    <cfRule type="iconSet" priority="171">
      <iconSet>
        <cfvo type="percent" val="0"/>
        <cfvo type="num" val="0.62"/>
        <cfvo type="num" val="0.75"/>
      </iconSet>
    </cfRule>
  </conditionalFormatting>
  <conditionalFormatting sqref="AJ30">
    <cfRule type="iconSet" priority="172">
      <iconSet>
        <cfvo type="percent" val="0"/>
        <cfvo type="formula" val="0.87"/>
        <cfvo type="num" val="1"/>
      </iconSet>
    </cfRule>
  </conditionalFormatting>
  <conditionalFormatting sqref="AD30">
    <cfRule type="iconSet" priority="217">
      <iconSet>
        <cfvo type="percent" val="0"/>
        <cfvo type="formula" val="#REF!-(#REF!*0.3)"/>
        <cfvo type="formula" val="#REF!-(#REF!*0.2)"/>
      </iconSet>
    </cfRule>
  </conditionalFormatting>
  <conditionalFormatting sqref="AF30">
    <cfRule type="iconSet" priority="218">
      <iconSet>
        <cfvo type="percent" val="0"/>
        <cfvo type="formula" val="#REF!-(#REF!*0.3)"/>
        <cfvo type="formula" val="#REF!-(#REF!*0.2)"/>
      </iconSet>
    </cfRule>
  </conditionalFormatting>
  <conditionalFormatting sqref="AH30">
    <cfRule type="iconSet" priority="219">
      <iconSet>
        <cfvo type="percent" val="0"/>
        <cfvo type="formula" val="#REF!-(#REF!*0.3)"/>
        <cfvo type="formula" val="#REF!-(#REF!*0.2)"/>
      </iconSet>
    </cfRule>
  </conditionalFormatting>
  <conditionalFormatting sqref="AJ30">
    <cfRule type="iconSet" priority="220">
      <iconSet>
        <cfvo type="percent" val="0"/>
        <cfvo type="formula" val="#REF!-(#REF!*0.3)"/>
        <cfvo type="formula" val="#REF!-(#REF!*0.2)"/>
      </iconSet>
    </cfRule>
  </conditionalFormatting>
  <conditionalFormatting sqref="T31">
    <cfRule type="cellIs" dxfId="27" priority="162" stopIfTrue="1" operator="between">
      <formula>4.5</formula>
      <formula>11</formula>
    </cfRule>
    <cfRule type="cellIs" dxfId="26" priority="163" stopIfTrue="1" operator="lessThan">
      <formula>4</formula>
    </cfRule>
    <cfRule type="cellIs" dxfId="25" priority="164" stopIfTrue="1" operator="greaterThan">
      <formula>11</formula>
    </cfRule>
    <cfRule type="cellIs" dxfId="24" priority="165" stopIfTrue="1" operator="equal">
      <formula>4</formula>
    </cfRule>
  </conditionalFormatting>
  <conditionalFormatting sqref="AD31">
    <cfRule type="iconSet" priority="221">
      <iconSet>
        <cfvo type="percent" val="0"/>
        <cfvo type="formula" val="#REF!-(#REF!*0.3)"/>
        <cfvo type="formula" val="#REF!-(#REF!*0.2)"/>
      </iconSet>
    </cfRule>
  </conditionalFormatting>
  <conditionalFormatting sqref="AF31">
    <cfRule type="iconSet" priority="222">
      <iconSet>
        <cfvo type="percent" val="0"/>
        <cfvo type="formula" val="#REF!-(#REF!*0.3)"/>
        <cfvo type="formula" val="#REF!-(#REF!*0.2)"/>
      </iconSet>
    </cfRule>
  </conditionalFormatting>
  <conditionalFormatting sqref="AH31">
    <cfRule type="iconSet" priority="223">
      <iconSet>
        <cfvo type="percent" val="0"/>
        <cfvo type="formula" val="#REF!-(#REF!*0.3)"/>
        <cfvo type="formula" val="#REF!-(#REF!*0.2)"/>
      </iconSet>
    </cfRule>
  </conditionalFormatting>
  <conditionalFormatting sqref="AJ31">
    <cfRule type="iconSet" priority="224">
      <iconSet>
        <cfvo type="percent" val="0"/>
        <cfvo type="formula" val="#REF!-(#REF!*0.3)"/>
        <cfvo type="formula" val="#REF!-(#REF!*0.2)"/>
      </iconSet>
    </cfRule>
  </conditionalFormatting>
  <conditionalFormatting sqref="AD31 AD28">
    <cfRule type="iconSet" priority="225">
      <iconSet>
        <cfvo type="percent" val="0"/>
        <cfvo type="num" val="0.12"/>
        <cfvo type="num" val="0.25"/>
      </iconSet>
    </cfRule>
  </conditionalFormatting>
  <conditionalFormatting sqref="AF31 AF28">
    <cfRule type="iconSet" priority="226">
      <iconSet>
        <cfvo type="percent" val="0"/>
        <cfvo type="num" val="0.37"/>
        <cfvo type="num" val="0.5"/>
      </iconSet>
    </cfRule>
  </conditionalFormatting>
  <conditionalFormatting sqref="AH31 AH28">
    <cfRule type="iconSet" priority="227">
      <iconSet>
        <cfvo type="percent" val="0"/>
        <cfvo type="num" val="0.62"/>
        <cfvo type="num" val="0.75"/>
      </iconSet>
    </cfRule>
  </conditionalFormatting>
  <conditionalFormatting sqref="AJ31 AJ28">
    <cfRule type="iconSet" priority="228">
      <iconSet>
        <cfvo type="percent" val="0"/>
        <cfvo type="formula" val="0.87"/>
        <cfvo type="num" val="1"/>
      </iconSet>
    </cfRule>
  </conditionalFormatting>
  <conditionalFormatting sqref="T25:T26">
    <cfRule type="cellIs" dxfId="23" priority="154" stopIfTrue="1" operator="between">
      <formula>4.5</formula>
      <formula>11</formula>
    </cfRule>
    <cfRule type="cellIs" dxfId="22" priority="155" stopIfTrue="1" operator="lessThan">
      <formula>4</formula>
    </cfRule>
    <cfRule type="cellIs" dxfId="21" priority="156" stopIfTrue="1" operator="greaterThan">
      <formula>11</formula>
    </cfRule>
    <cfRule type="cellIs" dxfId="20" priority="157" stopIfTrue="1" operator="equal">
      <formula>4</formula>
    </cfRule>
  </conditionalFormatting>
  <conditionalFormatting sqref="AD25">
    <cfRule type="iconSet" priority="149">
      <iconSet>
        <cfvo type="percent" val="0"/>
        <cfvo type="formula" val="$O$11-($O$11*0.3)"/>
        <cfvo type="formula" val="$O$11-($O$11*0.2)"/>
      </iconSet>
    </cfRule>
  </conditionalFormatting>
  <conditionalFormatting sqref="AF25">
    <cfRule type="iconSet" priority="148">
      <iconSet>
        <cfvo type="percent" val="0"/>
        <cfvo type="formula" val="$P$11-($P$11*0.3)"/>
        <cfvo type="formula" val="$P$11-($P$11*0.2)"/>
      </iconSet>
    </cfRule>
  </conditionalFormatting>
  <conditionalFormatting sqref="AH25">
    <cfRule type="iconSet" priority="147">
      <iconSet>
        <cfvo type="percent" val="0"/>
        <cfvo type="formula" val="$Q$11-($Q$11*0.3)"/>
        <cfvo type="formula" val="$Q$11-($Q$11*0.2)"/>
      </iconSet>
    </cfRule>
  </conditionalFormatting>
  <conditionalFormatting sqref="AJ25">
    <cfRule type="iconSet" priority="146">
      <iconSet>
        <cfvo type="percent" val="0"/>
        <cfvo type="formula" val="$R$11-($R$11*0.3)"/>
        <cfvo type="formula" val="$R$11-($R$11*0.2)"/>
      </iconSet>
    </cfRule>
  </conditionalFormatting>
  <conditionalFormatting sqref="AD26">
    <cfRule type="iconSet" priority="145">
      <iconSet>
        <cfvo type="percent" val="0"/>
        <cfvo type="formula" val="$O$12-($O$12*0.3)"/>
        <cfvo type="formula" val="$O$12-($O$12*0.2)"/>
      </iconSet>
    </cfRule>
  </conditionalFormatting>
  <conditionalFormatting sqref="AF26">
    <cfRule type="iconSet" priority="144">
      <iconSet>
        <cfvo type="percent" val="0"/>
        <cfvo type="formula" val="$P$12-($P$12*0.3)"/>
        <cfvo type="formula" val="$P$12-($P$12*0.2)"/>
      </iconSet>
    </cfRule>
  </conditionalFormatting>
  <conditionalFormatting sqref="AH26">
    <cfRule type="iconSet" priority="143">
      <iconSet>
        <cfvo type="percent" val="0"/>
        <cfvo type="formula" val="$Q$12-($Q$12*0.3)"/>
        <cfvo type="formula" val="$Q$12-($Q$12*0.2)"/>
      </iconSet>
    </cfRule>
  </conditionalFormatting>
  <conditionalFormatting sqref="AJ26">
    <cfRule type="iconSet" priority="142">
      <iconSet>
        <cfvo type="percent" val="0"/>
        <cfvo type="formula" val="$R$12-($R$12*0.3)"/>
        <cfvo type="formula" val="$R$12-($R$12*0.2)"/>
      </iconSet>
    </cfRule>
  </conditionalFormatting>
  <conditionalFormatting sqref="AD25">
    <cfRule type="iconSet" priority="141">
      <iconSet>
        <cfvo type="percent" val="0"/>
        <cfvo type="formula" val="#REF!-(#REF!*0.3)"/>
        <cfvo type="formula" val="#REF!-(#REF!*0.2)"/>
      </iconSet>
    </cfRule>
  </conditionalFormatting>
  <conditionalFormatting sqref="AD25">
    <cfRule type="iconSet" priority="140">
      <iconSet>
        <cfvo type="percent" val="0"/>
        <cfvo type="num" val="0.12"/>
        <cfvo type="num" val="0.25"/>
      </iconSet>
    </cfRule>
  </conditionalFormatting>
  <conditionalFormatting sqref="AD26">
    <cfRule type="iconSet" priority="139">
      <iconSet>
        <cfvo type="percent" val="0"/>
        <cfvo type="formula" val="#REF!-(#REF!*0.3)"/>
        <cfvo type="formula" val="#REF!-(#REF!*0.2)"/>
      </iconSet>
    </cfRule>
  </conditionalFormatting>
  <conditionalFormatting sqref="AD26">
    <cfRule type="iconSet" priority="138">
      <iconSet>
        <cfvo type="percent" val="0"/>
        <cfvo type="num" val="0.12"/>
        <cfvo type="num" val="0.25"/>
      </iconSet>
    </cfRule>
  </conditionalFormatting>
  <conditionalFormatting sqref="AH25">
    <cfRule type="iconSet" priority="137">
      <iconSet>
        <cfvo type="percent" val="0"/>
        <cfvo type="num" val="0.62"/>
        <cfvo type="num" val="0.75"/>
      </iconSet>
    </cfRule>
  </conditionalFormatting>
  <conditionalFormatting sqref="AH26">
    <cfRule type="iconSet" priority="136">
      <iconSet>
        <cfvo type="percent" val="0"/>
        <cfvo type="num" val="0.62"/>
        <cfvo type="num" val="0.75"/>
      </iconSet>
    </cfRule>
  </conditionalFormatting>
  <conditionalFormatting sqref="AD25:AD26">
    <cfRule type="iconSet" priority="150">
      <iconSet>
        <cfvo type="percent" val="0"/>
        <cfvo type="num" val="0.12"/>
        <cfvo type="num" val="0.25"/>
      </iconSet>
    </cfRule>
  </conditionalFormatting>
  <conditionalFormatting sqref="AF25:AF26">
    <cfRule type="iconSet" priority="151">
      <iconSet>
        <cfvo type="percent" val="0"/>
        <cfvo type="num" val="0.37"/>
        <cfvo type="num" val="0.5"/>
      </iconSet>
    </cfRule>
  </conditionalFormatting>
  <conditionalFormatting sqref="AH25:AH26">
    <cfRule type="iconSet" priority="152">
      <iconSet>
        <cfvo type="percent" val="0"/>
        <cfvo type="num" val="0.62"/>
        <cfvo type="num" val="0.75"/>
      </iconSet>
    </cfRule>
  </conditionalFormatting>
  <conditionalFormatting sqref="AJ25:AJ26">
    <cfRule type="iconSet" priority="153">
      <iconSet>
        <cfvo type="percent" val="0"/>
        <cfvo type="formula" val="0.87"/>
        <cfvo type="num" val="1"/>
      </iconSet>
    </cfRule>
  </conditionalFormatting>
  <conditionalFormatting sqref="T32:T33">
    <cfRule type="cellIs" dxfId="19" priority="128" stopIfTrue="1" operator="between">
      <formula>4.5</formula>
      <formula>11</formula>
    </cfRule>
    <cfRule type="cellIs" dxfId="18" priority="129" stopIfTrue="1" operator="lessThan">
      <formula>4</formula>
    </cfRule>
    <cfRule type="cellIs" dxfId="17" priority="130" stopIfTrue="1" operator="greaterThan">
      <formula>11</formula>
    </cfRule>
    <cfRule type="cellIs" dxfId="16" priority="131" stopIfTrue="1" operator="equal">
      <formula>4</formula>
    </cfRule>
  </conditionalFormatting>
  <conditionalFormatting sqref="AD32">
    <cfRule type="iconSet" priority="127">
      <iconSet>
        <cfvo type="percent" val="0"/>
        <cfvo type="formula" val="$O$11-($O$11*0.3)"/>
        <cfvo type="formula" val="$O$11-($O$11*0.2)"/>
      </iconSet>
    </cfRule>
  </conditionalFormatting>
  <conditionalFormatting sqref="AF32">
    <cfRule type="iconSet" priority="126">
      <iconSet>
        <cfvo type="percent" val="0"/>
        <cfvo type="formula" val="$P$11-($P$11*0.3)"/>
        <cfvo type="formula" val="$P$11-($P$11*0.2)"/>
      </iconSet>
    </cfRule>
  </conditionalFormatting>
  <conditionalFormatting sqref="AH32">
    <cfRule type="iconSet" priority="125">
      <iconSet>
        <cfvo type="percent" val="0"/>
        <cfvo type="formula" val="$Q$11-($Q$11*0.3)"/>
        <cfvo type="formula" val="$Q$11-($Q$11*0.2)"/>
      </iconSet>
    </cfRule>
  </conditionalFormatting>
  <conditionalFormatting sqref="AJ32">
    <cfRule type="iconSet" priority="124">
      <iconSet>
        <cfvo type="percent" val="0"/>
        <cfvo type="formula" val="$R$11-($R$11*0.3)"/>
        <cfvo type="formula" val="$R$11-($R$11*0.2)"/>
      </iconSet>
    </cfRule>
  </conditionalFormatting>
  <conditionalFormatting sqref="AD33">
    <cfRule type="iconSet" priority="123">
      <iconSet>
        <cfvo type="percent" val="0"/>
        <cfvo type="formula" val="$O$12-($O$12*0.3)"/>
        <cfvo type="formula" val="$O$12-($O$12*0.2)"/>
      </iconSet>
    </cfRule>
  </conditionalFormatting>
  <conditionalFormatting sqref="AF33">
    <cfRule type="iconSet" priority="122">
      <iconSet>
        <cfvo type="percent" val="0"/>
        <cfvo type="formula" val="$P$12-($P$12*0.3)"/>
        <cfvo type="formula" val="$P$12-($P$12*0.2)"/>
      </iconSet>
    </cfRule>
  </conditionalFormatting>
  <conditionalFormatting sqref="AH33">
    <cfRule type="iconSet" priority="121">
      <iconSet>
        <cfvo type="percent" val="0"/>
        <cfvo type="formula" val="$Q$12-($Q$12*0.3)"/>
        <cfvo type="formula" val="$Q$12-($Q$12*0.2)"/>
      </iconSet>
    </cfRule>
  </conditionalFormatting>
  <conditionalFormatting sqref="AJ33">
    <cfRule type="iconSet" priority="120">
      <iconSet>
        <cfvo type="percent" val="0"/>
        <cfvo type="formula" val="$R$12-($R$12*0.3)"/>
        <cfvo type="formula" val="$R$12-($R$12*0.2)"/>
      </iconSet>
    </cfRule>
  </conditionalFormatting>
  <conditionalFormatting sqref="AD32">
    <cfRule type="iconSet" priority="119">
      <iconSet>
        <cfvo type="percent" val="0"/>
        <cfvo type="formula" val="#REF!-(#REF!*0.3)"/>
        <cfvo type="formula" val="#REF!-(#REF!*0.2)"/>
      </iconSet>
    </cfRule>
  </conditionalFormatting>
  <conditionalFormatting sqref="AD32">
    <cfRule type="iconSet" priority="118">
      <iconSet>
        <cfvo type="percent" val="0"/>
        <cfvo type="num" val="0.12"/>
        <cfvo type="num" val="0.25"/>
      </iconSet>
    </cfRule>
  </conditionalFormatting>
  <conditionalFormatting sqref="AD33">
    <cfRule type="iconSet" priority="117">
      <iconSet>
        <cfvo type="percent" val="0"/>
        <cfvo type="formula" val="#REF!-(#REF!*0.3)"/>
        <cfvo type="formula" val="#REF!-(#REF!*0.2)"/>
      </iconSet>
    </cfRule>
  </conditionalFormatting>
  <conditionalFormatting sqref="AD33">
    <cfRule type="iconSet" priority="116">
      <iconSet>
        <cfvo type="percent" val="0"/>
        <cfvo type="num" val="0.12"/>
        <cfvo type="num" val="0.25"/>
      </iconSet>
    </cfRule>
  </conditionalFormatting>
  <conditionalFormatting sqref="AH32">
    <cfRule type="iconSet" priority="115">
      <iconSet>
        <cfvo type="percent" val="0"/>
        <cfvo type="num" val="0.62"/>
        <cfvo type="num" val="0.75"/>
      </iconSet>
    </cfRule>
  </conditionalFormatting>
  <conditionalFormatting sqref="AH33">
    <cfRule type="iconSet" priority="114">
      <iconSet>
        <cfvo type="percent" val="0"/>
        <cfvo type="num" val="0.62"/>
        <cfvo type="num" val="0.75"/>
      </iconSet>
    </cfRule>
  </conditionalFormatting>
  <conditionalFormatting sqref="AD32:AD33">
    <cfRule type="iconSet" priority="132">
      <iconSet>
        <cfvo type="percent" val="0"/>
        <cfvo type="num" val="0.12"/>
        <cfvo type="num" val="0.25"/>
      </iconSet>
    </cfRule>
  </conditionalFormatting>
  <conditionalFormatting sqref="AF32:AF33">
    <cfRule type="iconSet" priority="133">
      <iconSet>
        <cfvo type="percent" val="0"/>
        <cfvo type="num" val="0.37"/>
        <cfvo type="num" val="0.5"/>
      </iconSet>
    </cfRule>
  </conditionalFormatting>
  <conditionalFormatting sqref="AH32:AH33">
    <cfRule type="iconSet" priority="134">
      <iconSet>
        <cfvo type="percent" val="0"/>
        <cfvo type="num" val="0.62"/>
        <cfvo type="num" val="0.75"/>
      </iconSet>
    </cfRule>
  </conditionalFormatting>
  <conditionalFormatting sqref="AJ32:AJ33">
    <cfRule type="iconSet" priority="135">
      <iconSet>
        <cfvo type="percent" val="0"/>
        <cfvo type="formula" val="0.87"/>
        <cfvo type="num" val="1"/>
      </iconSet>
    </cfRule>
  </conditionalFormatting>
  <conditionalFormatting sqref="T34:T35">
    <cfRule type="cellIs" dxfId="15" priority="110" stopIfTrue="1" operator="between">
      <formula>4.5</formula>
      <formula>11</formula>
    </cfRule>
    <cfRule type="cellIs" dxfId="14" priority="111" stopIfTrue="1" operator="lessThan">
      <formula>4</formula>
    </cfRule>
    <cfRule type="cellIs" dxfId="13" priority="112" stopIfTrue="1" operator="greaterThan">
      <formula>11</formula>
    </cfRule>
    <cfRule type="cellIs" dxfId="12" priority="113" stopIfTrue="1" operator="equal">
      <formula>4</formula>
    </cfRule>
  </conditionalFormatting>
  <conditionalFormatting sqref="AD34">
    <cfRule type="iconSet" priority="105">
      <iconSet>
        <cfvo type="percent" val="0"/>
        <cfvo type="formula" val="$O$11-($O$11*0.3)"/>
        <cfvo type="formula" val="$O$11-($O$11*0.2)"/>
      </iconSet>
    </cfRule>
  </conditionalFormatting>
  <conditionalFormatting sqref="AF34">
    <cfRule type="iconSet" priority="104">
      <iconSet>
        <cfvo type="percent" val="0"/>
        <cfvo type="formula" val="$P$11-($P$11*0.3)"/>
        <cfvo type="formula" val="$P$11-($P$11*0.2)"/>
      </iconSet>
    </cfRule>
  </conditionalFormatting>
  <conditionalFormatting sqref="AH34">
    <cfRule type="iconSet" priority="103">
      <iconSet>
        <cfvo type="percent" val="0"/>
        <cfvo type="formula" val="$Q$11-($Q$11*0.3)"/>
        <cfvo type="formula" val="$Q$11-($Q$11*0.2)"/>
      </iconSet>
    </cfRule>
  </conditionalFormatting>
  <conditionalFormatting sqref="AJ34">
    <cfRule type="iconSet" priority="102">
      <iconSet>
        <cfvo type="percent" val="0"/>
        <cfvo type="formula" val="$R$11-($R$11*0.3)"/>
        <cfvo type="formula" val="$R$11-($R$11*0.2)"/>
      </iconSet>
    </cfRule>
  </conditionalFormatting>
  <conditionalFormatting sqref="AD35">
    <cfRule type="iconSet" priority="101">
      <iconSet>
        <cfvo type="percent" val="0"/>
        <cfvo type="formula" val="$O$12-($O$12*0.3)"/>
        <cfvo type="formula" val="$O$12-($O$12*0.2)"/>
      </iconSet>
    </cfRule>
  </conditionalFormatting>
  <conditionalFormatting sqref="AF35">
    <cfRule type="iconSet" priority="100">
      <iconSet>
        <cfvo type="percent" val="0"/>
        <cfvo type="formula" val="$P$12-($P$12*0.3)"/>
        <cfvo type="formula" val="$P$12-($P$12*0.2)"/>
      </iconSet>
    </cfRule>
  </conditionalFormatting>
  <conditionalFormatting sqref="AH35">
    <cfRule type="iconSet" priority="99">
      <iconSet>
        <cfvo type="percent" val="0"/>
        <cfvo type="formula" val="$Q$12-($Q$12*0.3)"/>
        <cfvo type="formula" val="$Q$12-($Q$12*0.2)"/>
      </iconSet>
    </cfRule>
  </conditionalFormatting>
  <conditionalFormatting sqref="AJ35">
    <cfRule type="iconSet" priority="98">
      <iconSet>
        <cfvo type="percent" val="0"/>
        <cfvo type="formula" val="$R$12-($R$12*0.3)"/>
        <cfvo type="formula" val="$R$12-($R$12*0.2)"/>
      </iconSet>
    </cfRule>
  </conditionalFormatting>
  <conditionalFormatting sqref="AD34">
    <cfRule type="iconSet" priority="97">
      <iconSet>
        <cfvo type="percent" val="0"/>
        <cfvo type="formula" val="#REF!-(#REF!*0.3)"/>
        <cfvo type="formula" val="#REF!-(#REF!*0.2)"/>
      </iconSet>
    </cfRule>
  </conditionalFormatting>
  <conditionalFormatting sqref="AD34">
    <cfRule type="iconSet" priority="96">
      <iconSet>
        <cfvo type="percent" val="0"/>
        <cfvo type="num" val="0.12"/>
        <cfvo type="num" val="0.25"/>
      </iconSet>
    </cfRule>
  </conditionalFormatting>
  <conditionalFormatting sqref="AD35">
    <cfRule type="iconSet" priority="95">
      <iconSet>
        <cfvo type="percent" val="0"/>
        <cfvo type="formula" val="#REF!-(#REF!*0.3)"/>
        <cfvo type="formula" val="#REF!-(#REF!*0.2)"/>
      </iconSet>
    </cfRule>
  </conditionalFormatting>
  <conditionalFormatting sqref="AD35">
    <cfRule type="iconSet" priority="94">
      <iconSet>
        <cfvo type="percent" val="0"/>
        <cfvo type="num" val="0.12"/>
        <cfvo type="num" val="0.25"/>
      </iconSet>
    </cfRule>
  </conditionalFormatting>
  <conditionalFormatting sqref="AH34">
    <cfRule type="iconSet" priority="93">
      <iconSet>
        <cfvo type="percent" val="0"/>
        <cfvo type="num" val="0.62"/>
        <cfvo type="num" val="0.75"/>
      </iconSet>
    </cfRule>
  </conditionalFormatting>
  <conditionalFormatting sqref="AH35">
    <cfRule type="iconSet" priority="92">
      <iconSet>
        <cfvo type="percent" val="0"/>
        <cfvo type="num" val="0.62"/>
        <cfvo type="num" val="0.75"/>
      </iconSet>
    </cfRule>
  </conditionalFormatting>
  <conditionalFormatting sqref="AD34:AD35">
    <cfRule type="iconSet" priority="106">
      <iconSet>
        <cfvo type="percent" val="0"/>
        <cfvo type="num" val="0.12"/>
        <cfvo type="num" val="0.25"/>
      </iconSet>
    </cfRule>
  </conditionalFormatting>
  <conditionalFormatting sqref="AF34:AF35">
    <cfRule type="iconSet" priority="107">
      <iconSet>
        <cfvo type="percent" val="0"/>
        <cfvo type="num" val="0.37"/>
        <cfvo type="num" val="0.5"/>
      </iconSet>
    </cfRule>
  </conditionalFormatting>
  <conditionalFormatting sqref="AH34:AH35">
    <cfRule type="iconSet" priority="108">
      <iconSet>
        <cfvo type="percent" val="0"/>
        <cfvo type="num" val="0.62"/>
        <cfvo type="num" val="0.75"/>
      </iconSet>
    </cfRule>
  </conditionalFormatting>
  <conditionalFormatting sqref="AJ34:AJ35">
    <cfRule type="iconSet" priority="109">
      <iconSet>
        <cfvo type="percent" val="0"/>
        <cfvo type="formula" val="0.87"/>
        <cfvo type="num" val="1"/>
      </iconSet>
    </cfRule>
  </conditionalFormatting>
  <conditionalFormatting sqref="T36:T37 T40:T43">
    <cfRule type="cellIs" dxfId="11" priority="88" stopIfTrue="1" operator="between">
      <formula>4.5</formula>
      <formula>11</formula>
    </cfRule>
    <cfRule type="cellIs" dxfId="10" priority="89" stopIfTrue="1" operator="lessThan">
      <formula>4</formula>
    </cfRule>
    <cfRule type="cellIs" dxfId="9" priority="90" stopIfTrue="1" operator="greaterThan">
      <formula>11</formula>
    </cfRule>
    <cfRule type="cellIs" dxfId="8" priority="91" stopIfTrue="1" operator="equal">
      <formula>4</formula>
    </cfRule>
  </conditionalFormatting>
  <conditionalFormatting sqref="AD36">
    <cfRule type="iconSet" priority="83">
      <iconSet>
        <cfvo type="percent" val="0"/>
        <cfvo type="formula" val="$O$11-($O$11*0.3)"/>
        <cfvo type="formula" val="$O$11-($O$11*0.2)"/>
      </iconSet>
    </cfRule>
  </conditionalFormatting>
  <conditionalFormatting sqref="AF36">
    <cfRule type="iconSet" priority="82">
      <iconSet>
        <cfvo type="percent" val="0"/>
        <cfvo type="formula" val="$P$11-($P$11*0.3)"/>
        <cfvo type="formula" val="$P$11-($P$11*0.2)"/>
      </iconSet>
    </cfRule>
  </conditionalFormatting>
  <conditionalFormatting sqref="AH36">
    <cfRule type="iconSet" priority="81">
      <iconSet>
        <cfvo type="percent" val="0"/>
        <cfvo type="formula" val="$Q$11-($Q$11*0.3)"/>
        <cfvo type="formula" val="$Q$11-($Q$11*0.2)"/>
      </iconSet>
    </cfRule>
  </conditionalFormatting>
  <conditionalFormatting sqref="AJ36">
    <cfRule type="iconSet" priority="80">
      <iconSet>
        <cfvo type="percent" val="0"/>
        <cfvo type="formula" val="$R$11-($R$11*0.3)"/>
        <cfvo type="formula" val="$R$11-($R$11*0.2)"/>
      </iconSet>
    </cfRule>
  </conditionalFormatting>
  <conditionalFormatting sqref="AD37">
    <cfRule type="iconSet" priority="79">
      <iconSet>
        <cfvo type="percent" val="0"/>
        <cfvo type="formula" val="$O$13-($O$13*0.3)"/>
        <cfvo type="formula" val="$O$13-($O$13*0.2)"/>
      </iconSet>
    </cfRule>
  </conditionalFormatting>
  <conditionalFormatting sqref="AF37">
    <cfRule type="iconSet" priority="78">
      <iconSet>
        <cfvo type="percent" val="0"/>
        <cfvo type="formula" val="$P$13-($P$13*0.3)"/>
        <cfvo type="formula" val="$P$13-($P$13*0.2)"/>
      </iconSet>
    </cfRule>
  </conditionalFormatting>
  <conditionalFormatting sqref="AH37">
    <cfRule type="iconSet" priority="77">
      <iconSet>
        <cfvo type="percent" val="0"/>
        <cfvo type="formula" val="$Q$13-($Q$13*0.3)"/>
        <cfvo type="formula" val="$Q$13-($Q$13*0.2)"/>
      </iconSet>
    </cfRule>
  </conditionalFormatting>
  <conditionalFormatting sqref="AJ37">
    <cfRule type="iconSet" priority="76">
      <iconSet>
        <cfvo type="percent" val="0"/>
        <cfvo type="formula" val="$R$13-($R$13*0.3)"/>
        <cfvo type="formula" val="$R$13-($R$13*0.2)"/>
      </iconSet>
    </cfRule>
  </conditionalFormatting>
  <conditionalFormatting sqref="AD40">
    <cfRule type="iconSet" priority="75">
      <iconSet>
        <cfvo type="percent" val="0"/>
        <cfvo type="formula" val="$O$14-($O$14*0.3)"/>
        <cfvo type="formula" val="$O$14-($O$14*0.2)"/>
      </iconSet>
    </cfRule>
  </conditionalFormatting>
  <conditionalFormatting sqref="AF40">
    <cfRule type="iconSet" priority="74">
      <iconSet>
        <cfvo type="percent" val="0"/>
        <cfvo type="formula" val="$P$14-($P$14*0.3)"/>
        <cfvo type="formula" val="$P$14-($P$14*0.2)"/>
      </iconSet>
    </cfRule>
  </conditionalFormatting>
  <conditionalFormatting sqref="AH40">
    <cfRule type="iconSet" priority="73">
      <iconSet>
        <cfvo type="percent" val="0"/>
        <cfvo type="formula" val="$Q$14-($Q$14*0.3)"/>
        <cfvo type="formula" val="$Q$14-($Q$14*0.2)"/>
      </iconSet>
    </cfRule>
  </conditionalFormatting>
  <conditionalFormatting sqref="AJ40">
    <cfRule type="iconSet" priority="72">
      <iconSet>
        <cfvo type="percent" val="0"/>
        <cfvo type="formula" val="$R$14-($R$14*0.3)"/>
        <cfvo type="formula" val="$R$14-($R$14*0.2)"/>
      </iconSet>
    </cfRule>
  </conditionalFormatting>
  <conditionalFormatting sqref="AD41">
    <cfRule type="iconSet" priority="71">
      <iconSet>
        <cfvo type="percent" val="0"/>
        <cfvo type="formula" val="$O$15-($O$15*0.3)"/>
        <cfvo type="formula" val="$O$15-($O$15*0.2)"/>
      </iconSet>
    </cfRule>
  </conditionalFormatting>
  <conditionalFormatting sqref="AF41">
    <cfRule type="iconSet" priority="70">
      <iconSet>
        <cfvo type="percent" val="0"/>
        <cfvo type="formula" val="$P$15-($P$15*0.3)"/>
        <cfvo type="formula" val="$P$15-($P$15*0.2)"/>
      </iconSet>
    </cfRule>
  </conditionalFormatting>
  <conditionalFormatting sqref="AH41">
    <cfRule type="iconSet" priority="69">
      <iconSet>
        <cfvo type="percent" val="0"/>
        <cfvo type="formula" val="$Q$15-($Q$15*0.3)"/>
        <cfvo type="formula" val="$Q$15-($Q$15*0.2)"/>
      </iconSet>
    </cfRule>
  </conditionalFormatting>
  <conditionalFormatting sqref="AJ41">
    <cfRule type="iconSet" priority="68">
      <iconSet>
        <cfvo type="percent" val="0"/>
        <cfvo type="formula" val="$R$15-($R$15*0.3)"/>
        <cfvo type="formula" val="$R$15-($R$15*0.2)"/>
      </iconSet>
    </cfRule>
  </conditionalFormatting>
  <conditionalFormatting sqref="AD42">
    <cfRule type="iconSet" priority="67">
      <iconSet>
        <cfvo type="percent" val="0"/>
        <cfvo type="formula" val="$O$16-($O$16*0.3)"/>
        <cfvo type="formula" val="$O$16-($O$16*0.2)"/>
      </iconSet>
    </cfRule>
  </conditionalFormatting>
  <conditionalFormatting sqref="AF42">
    <cfRule type="iconSet" priority="66">
      <iconSet>
        <cfvo type="percent" val="0"/>
        <cfvo type="formula" val="$P$16-($P$16*0.3)"/>
        <cfvo type="formula" val="$P$16-($P$16*0.2)"/>
      </iconSet>
    </cfRule>
  </conditionalFormatting>
  <conditionalFormatting sqref="AH42">
    <cfRule type="iconSet" priority="65">
      <iconSet>
        <cfvo type="percent" val="0"/>
        <cfvo type="formula" val="$Q$16-($Q$16*0.3)"/>
        <cfvo type="formula" val="$Q$16-($Q$16*0.2)"/>
      </iconSet>
    </cfRule>
  </conditionalFormatting>
  <conditionalFormatting sqref="AJ42">
    <cfRule type="iconSet" priority="64">
      <iconSet>
        <cfvo type="percent" val="0"/>
        <cfvo type="formula" val="$R$16-($R$16*0.3)"/>
        <cfvo type="formula" val="$R$16-($R$16*0.2)"/>
      </iconSet>
    </cfRule>
  </conditionalFormatting>
  <conditionalFormatting sqref="AD43">
    <cfRule type="iconSet" priority="63">
      <iconSet>
        <cfvo type="percent" val="0"/>
        <cfvo type="formula" val="$O$17-($O$17*0.3)"/>
        <cfvo type="formula" val="$O$17-($O$17*0.2)"/>
      </iconSet>
    </cfRule>
  </conditionalFormatting>
  <conditionalFormatting sqref="AF43">
    <cfRule type="iconSet" priority="62">
      <iconSet>
        <cfvo type="percent" val="0"/>
        <cfvo type="formula" val="$P$17-($P$17*0.3)"/>
        <cfvo type="formula" val="$P$17-($P$17*0.2)"/>
      </iconSet>
    </cfRule>
  </conditionalFormatting>
  <conditionalFormatting sqref="AH43">
    <cfRule type="iconSet" priority="61">
      <iconSet>
        <cfvo type="percent" val="0"/>
        <cfvo type="formula" val="$Q$17-($Q$17*0.3)"/>
        <cfvo type="formula" val="$Q$17-($Q$17*0.2)"/>
      </iconSet>
    </cfRule>
  </conditionalFormatting>
  <conditionalFormatting sqref="AJ43">
    <cfRule type="iconSet" priority="60">
      <iconSet>
        <cfvo type="percent" val="0"/>
        <cfvo type="formula" val="$R$17-($R$17*0.3)"/>
        <cfvo type="formula" val="$R$17-($R$17*0.2)"/>
      </iconSet>
    </cfRule>
  </conditionalFormatting>
  <conditionalFormatting sqref="AD36">
    <cfRule type="iconSet" priority="59">
      <iconSet>
        <cfvo type="percent" val="0"/>
        <cfvo type="formula" val="#REF!-(#REF!*0.3)"/>
        <cfvo type="formula" val="#REF!-(#REF!*0.2)"/>
      </iconSet>
    </cfRule>
  </conditionalFormatting>
  <conditionalFormatting sqref="AD36">
    <cfRule type="iconSet" priority="58">
      <iconSet>
        <cfvo type="percent" val="0"/>
        <cfvo type="num" val="0.12"/>
        <cfvo type="num" val="0.25"/>
      </iconSet>
    </cfRule>
  </conditionalFormatting>
  <conditionalFormatting sqref="AD37">
    <cfRule type="iconSet" priority="57">
      <iconSet>
        <cfvo type="percent" val="0"/>
        <cfvo type="formula" val="#REF!-(#REF!*0.3)"/>
        <cfvo type="formula" val="#REF!-(#REF!*0.2)"/>
      </iconSet>
    </cfRule>
  </conditionalFormatting>
  <conditionalFormatting sqref="AD37">
    <cfRule type="iconSet" priority="56">
      <iconSet>
        <cfvo type="percent" val="0"/>
        <cfvo type="num" val="0.12"/>
        <cfvo type="num" val="0.25"/>
      </iconSet>
    </cfRule>
  </conditionalFormatting>
  <conditionalFormatting sqref="AD40">
    <cfRule type="iconSet" priority="55">
      <iconSet>
        <cfvo type="percent" val="0"/>
        <cfvo type="formula" val="#REF!-(#REF!*0.3)"/>
        <cfvo type="formula" val="#REF!-(#REF!*0.2)"/>
      </iconSet>
    </cfRule>
  </conditionalFormatting>
  <conditionalFormatting sqref="AD40">
    <cfRule type="iconSet" priority="54">
      <iconSet>
        <cfvo type="percent" val="0"/>
        <cfvo type="num" val="0.12"/>
        <cfvo type="num" val="0.25"/>
      </iconSet>
    </cfRule>
  </conditionalFormatting>
  <conditionalFormatting sqref="AD41">
    <cfRule type="iconSet" priority="53">
      <iconSet>
        <cfvo type="percent" val="0"/>
        <cfvo type="formula" val="#REF!-(#REF!*0.3)"/>
        <cfvo type="formula" val="#REF!-(#REF!*0.2)"/>
      </iconSet>
    </cfRule>
  </conditionalFormatting>
  <conditionalFormatting sqref="AD41">
    <cfRule type="iconSet" priority="52">
      <iconSet>
        <cfvo type="percent" val="0"/>
        <cfvo type="num" val="0.12"/>
        <cfvo type="num" val="0.25"/>
      </iconSet>
    </cfRule>
  </conditionalFormatting>
  <conditionalFormatting sqref="AD42">
    <cfRule type="iconSet" priority="51">
      <iconSet>
        <cfvo type="percent" val="0"/>
        <cfvo type="formula" val="#REF!-(#REF!*0.3)"/>
        <cfvo type="formula" val="#REF!-(#REF!*0.2)"/>
      </iconSet>
    </cfRule>
  </conditionalFormatting>
  <conditionalFormatting sqref="AD42">
    <cfRule type="iconSet" priority="50">
      <iconSet>
        <cfvo type="percent" val="0"/>
        <cfvo type="num" val="0.12"/>
        <cfvo type="num" val="0.25"/>
      </iconSet>
    </cfRule>
  </conditionalFormatting>
  <conditionalFormatting sqref="AD43">
    <cfRule type="iconSet" priority="49">
      <iconSet>
        <cfvo type="percent" val="0"/>
        <cfvo type="formula" val="#REF!-(#REF!*0.3)"/>
        <cfvo type="formula" val="#REF!-(#REF!*0.2)"/>
      </iconSet>
    </cfRule>
  </conditionalFormatting>
  <conditionalFormatting sqref="AD43">
    <cfRule type="iconSet" priority="48">
      <iconSet>
        <cfvo type="percent" val="0"/>
        <cfvo type="num" val="0.12"/>
        <cfvo type="num" val="0.25"/>
      </iconSet>
    </cfRule>
  </conditionalFormatting>
  <conditionalFormatting sqref="AH36">
    <cfRule type="iconSet" priority="47">
      <iconSet>
        <cfvo type="percent" val="0"/>
        <cfvo type="num" val="0.62"/>
        <cfvo type="num" val="0.75"/>
      </iconSet>
    </cfRule>
  </conditionalFormatting>
  <conditionalFormatting sqref="AH37">
    <cfRule type="iconSet" priority="46">
      <iconSet>
        <cfvo type="percent" val="0"/>
        <cfvo type="num" val="0.62"/>
        <cfvo type="num" val="0.75"/>
      </iconSet>
    </cfRule>
  </conditionalFormatting>
  <conditionalFormatting sqref="AH40">
    <cfRule type="iconSet" priority="45">
      <iconSet>
        <cfvo type="percent" val="0"/>
        <cfvo type="num" val="0.62"/>
        <cfvo type="num" val="0.75"/>
      </iconSet>
    </cfRule>
  </conditionalFormatting>
  <conditionalFormatting sqref="AH41">
    <cfRule type="iconSet" priority="44">
      <iconSet>
        <cfvo type="percent" val="0"/>
        <cfvo type="num" val="0.62"/>
        <cfvo type="num" val="0.75"/>
      </iconSet>
    </cfRule>
  </conditionalFormatting>
  <conditionalFormatting sqref="AH42">
    <cfRule type="iconSet" priority="43">
      <iconSet>
        <cfvo type="percent" val="0"/>
        <cfvo type="num" val="0.62"/>
        <cfvo type="num" val="0.75"/>
      </iconSet>
    </cfRule>
  </conditionalFormatting>
  <conditionalFormatting sqref="AH43">
    <cfRule type="iconSet" priority="42">
      <iconSet>
        <cfvo type="percent" val="0"/>
        <cfvo type="num" val="0.62"/>
        <cfvo type="num" val="0.75"/>
      </iconSet>
    </cfRule>
  </conditionalFormatting>
  <conditionalFormatting sqref="AD36:AD37 AD40:AD43">
    <cfRule type="iconSet" priority="84">
      <iconSet>
        <cfvo type="percent" val="0"/>
        <cfvo type="num" val="0.12"/>
        <cfvo type="num" val="0.25"/>
      </iconSet>
    </cfRule>
  </conditionalFormatting>
  <conditionalFormatting sqref="AF36:AF37 AF40:AF43">
    <cfRule type="iconSet" priority="85">
      <iconSet>
        <cfvo type="percent" val="0"/>
        <cfvo type="num" val="0.37"/>
        <cfvo type="num" val="0.5"/>
      </iconSet>
    </cfRule>
  </conditionalFormatting>
  <conditionalFormatting sqref="AH36:AH37 AH40:AH43">
    <cfRule type="iconSet" priority="86">
      <iconSet>
        <cfvo type="percent" val="0"/>
        <cfvo type="num" val="0.62"/>
        <cfvo type="num" val="0.75"/>
      </iconSet>
    </cfRule>
  </conditionalFormatting>
  <conditionalFormatting sqref="AJ36:AJ37 AJ40:AJ43">
    <cfRule type="iconSet" priority="87">
      <iconSet>
        <cfvo type="percent" val="0"/>
        <cfvo type="formula" val="0.87"/>
        <cfvo type="num" val="1"/>
      </iconSet>
    </cfRule>
  </conditionalFormatting>
  <conditionalFormatting sqref="T24">
    <cfRule type="cellIs" dxfId="7" priority="38" stopIfTrue="1" operator="between">
      <formula>4.5</formula>
      <formula>11</formula>
    </cfRule>
    <cfRule type="cellIs" dxfId="6" priority="39" stopIfTrue="1" operator="lessThan">
      <formula>4</formula>
    </cfRule>
    <cfRule type="cellIs" dxfId="5" priority="40" stopIfTrue="1" operator="greaterThan">
      <formula>11</formula>
    </cfRule>
    <cfRule type="cellIs" dxfId="4" priority="41" stopIfTrue="1" operator="equal">
      <formula>4</formula>
    </cfRule>
  </conditionalFormatting>
  <conditionalFormatting sqref="AD24">
    <cfRule type="iconSet" priority="33">
      <iconSet>
        <cfvo type="percent" val="0"/>
        <cfvo type="formula" val="$O$11-($O$11*0.3)"/>
        <cfvo type="formula" val="$O$11-($O$11*0.2)"/>
      </iconSet>
    </cfRule>
  </conditionalFormatting>
  <conditionalFormatting sqref="AF24">
    <cfRule type="iconSet" priority="32">
      <iconSet>
        <cfvo type="percent" val="0"/>
        <cfvo type="formula" val="$P$11-($P$11*0.3)"/>
        <cfvo type="formula" val="$P$11-($P$11*0.2)"/>
      </iconSet>
    </cfRule>
  </conditionalFormatting>
  <conditionalFormatting sqref="AH24">
    <cfRule type="iconSet" priority="31">
      <iconSet>
        <cfvo type="percent" val="0"/>
        <cfvo type="formula" val="$Q$11-($Q$11*0.3)"/>
        <cfvo type="formula" val="$Q$11-($Q$11*0.2)"/>
      </iconSet>
    </cfRule>
  </conditionalFormatting>
  <conditionalFormatting sqref="AJ24">
    <cfRule type="iconSet" priority="30">
      <iconSet>
        <cfvo type="percent" val="0"/>
        <cfvo type="formula" val="$R$11-($R$11*0.3)"/>
        <cfvo type="formula" val="$R$11-($R$11*0.2)"/>
      </iconSet>
    </cfRule>
  </conditionalFormatting>
  <conditionalFormatting sqref="AD24">
    <cfRule type="iconSet" priority="29">
      <iconSet>
        <cfvo type="percent" val="0"/>
        <cfvo type="formula" val="#REF!-(#REF!*0.3)"/>
        <cfvo type="formula" val="#REF!-(#REF!*0.2)"/>
      </iconSet>
    </cfRule>
  </conditionalFormatting>
  <conditionalFormatting sqref="AD24">
    <cfRule type="iconSet" priority="28">
      <iconSet>
        <cfvo type="percent" val="0"/>
        <cfvo type="num" val="0.12"/>
        <cfvo type="num" val="0.25"/>
      </iconSet>
    </cfRule>
  </conditionalFormatting>
  <conditionalFormatting sqref="AH24">
    <cfRule type="iconSet" priority="27">
      <iconSet>
        <cfvo type="percent" val="0"/>
        <cfvo type="num" val="0.62"/>
        <cfvo type="num" val="0.75"/>
      </iconSet>
    </cfRule>
  </conditionalFormatting>
  <conditionalFormatting sqref="AD24">
    <cfRule type="iconSet" priority="34">
      <iconSet>
        <cfvo type="percent" val="0"/>
        <cfvo type="num" val="0.12"/>
        <cfvo type="num" val="0.25"/>
      </iconSet>
    </cfRule>
  </conditionalFormatting>
  <conditionalFormatting sqref="AF24">
    <cfRule type="iconSet" priority="35">
      <iconSet>
        <cfvo type="percent" val="0"/>
        <cfvo type="num" val="0.37"/>
        <cfvo type="num" val="0.5"/>
      </iconSet>
    </cfRule>
  </conditionalFormatting>
  <conditionalFormatting sqref="AH24">
    <cfRule type="iconSet" priority="36">
      <iconSet>
        <cfvo type="percent" val="0"/>
        <cfvo type="num" val="0.62"/>
        <cfvo type="num" val="0.75"/>
      </iconSet>
    </cfRule>
  </conditionalFormatting>
  <conditionalFormatting sqref="AJ24">
    <cfRule type="iconSet" priority="37">
      <iconSet>
        <cfvo type="percent" val="0"/>
        <cfvo type="formula" val="0.87"/>
        <cfvo type="num" val="1"/>
      </iconSet>
    </cfRule>
  </conditionalFormatting>
  <conditionalFormatting sqref="T38:T39">
    <cfRule type="cellIs" dxfId="3" priority="23" stopIfTrue="1" operator="between">
      <formula>4.5</formula>
      <formula>11</formula>
    </cfRule>
    <cfRule type="cellIs" dxfId="2" priority="24" stopIfTrue="1" operator="lessThan">
      <formula>4</formula>
    </cfRule>
    <cfRule type="cellIs" dxfId="1" priority="25" stopIfTrue="1" operator="greaterThan">
      <formula>11</formula>
    </cfRule>
    <cfRule type="cellIs" dxfId="0" priority="26" stopIfTrue="1" operator="equal">
      <formula>4</formula>
    </cfRule>
  </conditionalFormatting>
  <conditionalFormatting sqref="AD38">
    <cfRule type="iconSet" priority="18">
      <iconSet>
        <cfvo type="percent" val="0"/>
        <cfvo type="formula" val="$O$14-($O$14*0.3)"/>
        <cfvo type="formula" val="$O$14-($O$14*0.2)"/>
      </iconSet>
    </cfRule>
  </conditionalFormatting>
  <conditionalFormatting sqref="AF38">
    <cfRule type="iconSet" priority="17">
      <iconSet>
        <cfvo type="percent" val="0"/>
        <cfvo type="formula" val="$P$14-($P$14*0.3)"/>
        <cfvo type="formula" val="$P$14-($P$14*0.2)"/>
      </iconSet>
    </cfRule>
  </conditionalFormatting>
  <conditionalFormatting sqref="AH38">
    <cfRule type="iconSet" priority="16">
      <iconSet>
        <cfvo type="percent" val="0"/>
        <cfvo type="formula" val="$Q$14-($Q$14*0.3)"/>
        <cfvo type="formula" val="$Q$14-($Q$14*0.2)"/>
      </iconSet>
    </cfRule>
  </conditionalFormatting>
  <conditionalFormatting sqref="AJ38">
    <cfRule type="iconSet" priority="15">
      <iconSet>
        <cfvo type="percent" val="0"/>
        <cfvo type="formula" val="$R$14-($R$14*0.3)"/>
        <cfvo type="formula" val="$R$14-($R$14*0.2)"/>
      </iconSet>
    </cfRule>
  </conditionalFormatting>
  <conditionalFormatting sqref="AD38">
    <cfRule type="iconSet" priority="14">
      <iconSet>
        <cfvo type="percent" val="0"/>
        <cfvo type="formula" val="#REF!-(#REF!*0.3)"/>
        <cfvo type="formula" val="#REF!-(#REF!*0.2)"/>
      </iconSet>
    </cfRule>
  </conditionalFormatting>
  <conditionalFormatting sqref="AD38">
    <cfRule type="iconSet" priority="13">
      <iconSet>
        <cfvo type="percent" val="0"/>
        <cfvo type="num" val="0.12"/>
        <cfvo type="num" val="0.25"/>
      </iconSet>
    </cfRule>
  </conditionalFormatting>
  <conditionalFormatting sqref="AH38">
    <cfRule type="iconSet" priority="12">
      <iconSet>
        <cfvo type="percent" val="0"/>
        <cfvo type="num" val="0.62"/>
        <cfvo type="num" val="0.75"/>
      </iconSet>
    </cfRule>
  </conditionalFormatting>
  <conditionalFormatting sqref="AD38">
    <cfRule type="iconSet" priority="19">
      <iconSet>
        <cfvo type="percent" val="0"/>
        <cfvo type="num" val="0.12"/>
        <cfvo type="num" val="0.25"/>
      </iconSet>
    </cfRule>
  </conditionalFormatting>
  <conditionalFormatting sqref="AF38">
    <cfRule type="iconSet" priority="20">
      <iconSet>
        <cfvo type="percent" val="0"/>
        <cfvo type="num" val="0.37"/>
        <cfvo type="num" val="0.5"/>
      </iconSet>
    </cfRule>
  </conditionalFormatting>
  <conditionalFormatting sqref="AH38">
    <cfRule type="iconSet" priority="21">
      <iconSet>
        <cfvo type="percent" val="0"/>
        <cfvo type="num" val="0.62"/>
        <cfvo type="num" val="0.75"/>
      </iconSet>
    </cfRule>
  </conditionalFormatting>
  <conditionalFormatting sqref="AJ38">
    <cfRule type="iconSet" priority="22">
      <iconSet>
        <cfvo type="percent" val="0"/>
        <cfvo type="formula" val="0.87"/>
        <cfvo type="num" val="1"/>
      </iconSet>
    </cfRule>
  </conditionalFormatting>
  <conditionalFormatting sqref="AD39">
    <cfRule type="iconSet" priority="7">
      <iconSet>
        <cfvo type="percent" val="0"/>
        <cfvo type="formula" val="$O$14-($O$14*0.3)"/>
        <cfvo type="formula" val="$O$14-($O$14*0.2)"/>
      </iconSet>
    </cfRule>
  </conditionalFormatting>
  <conditionalFormatting sqref="AF39">
    <cfRule type="iconSet" priority="6">
      <iconSet>
        <cfvo type="percent" val="0"/>
        <cfvo type="formula" val="$P$14-($P$14*0.3)"/>
        <cfvo type="formula" val="$P$14-($P$14*0.2)"/>
      </iconSet>
    </cfRule>
  </conditionalFormatting>
  <conditionalFormatting sqref="AH39">
    <cfRule type="iconSet" priority="5">
      <iconSet>
        <cfvo type="percent" val="0"/>
        <cfvo type="formula" val="$Q$14-($Q$14*0.3)"/>
        <cfvo type="formula" val="$Q$14-($Q$14*0.2)"/>
      </iconSet>
    </cfRule>
  </conditionalFormatting>
  <conditionalFormatting sqref="AJ39">
    <cfRule type="iconSet" priority="4">
      <iconSet>
        <cfvo type="percent" val="0"/>
        <cfvo type="formula" val="$R$14-($R$14*0.3)"/>
        <cfvo type="formula" val="$R$14-($R$14*0.2)"/>
      </iconSet>
    </cfRule>
  </conditionalFormatting>
  <conditionalFormatting sqref="AD39">
    <cfRule type="iconSet" priority="3">
      <iconSet>
        <cfvo type="percent" val="0"/>
        <cfvo type="formula" val="#REF!-(#REF!*0.3)"/>
        <cfvo type="formula" val="#REF!-(#REF!*0.2)"/>
      </iconSet>
    </cfRule>
  </conditionalFormatting>
  <conditionalFormatting sqref="AD39">
    <cfRule type="iconSet" priority="2">
      <iconSet>
        <cfvo type="percent" val="0"/>
        <cfvo type="num" val="0.12"/>
        <cfvo type="num" val="0.25"/>
      </iconSet>
    </cfRule>
  </conditionalFormatting>
  <conditionalFormatting sqref="AH39">
    <cfRule type="iconSet" priority="1">
      <iconSet>
        <cfvo type="percent" val="0"/>
        <cfvo type="num" val="0.62"/>
        <cfvo type="num" val="0.75"/>
      </iconSet>
    </cfRule>
  </conditionalFormatting>
  <conditionalFormatting sqref="AD39">
    <cfRule type="iconSet" priority="8">
      <iconSet>
        <cfvo type="percent" val="0"/>
        <cfvo type="num" val="0.12"/>
        <cfvo type="num" val="0.25"/>
      </iconSet>
    </cfRule>
  </conditionalFormatting>
  <conditionalFormatting sqref="AF39">
    <cfRule type="iconSet" priority="9">
      <iconSet>
        <cfvo type="percent" val="0"/>
        <cfvo type="num" val="0.37"/>
        <cfvo type="num" val="0.5"/>
      </iconSet>
    </cfRule>
  </conditionalFormatting>
  <conditionalFormatting sqref="AH39">
    <cfRule type="iconSet" priority="10">
      <iconSet>
        <cfvo type="percent" val="0"/>
        <cfvo type="num" val="0.62"/>
        <cfvo type="num" val="0.75"/>
      </iconSet>
    </cfRule>
  </conditionalFormatting>
  <conditionalFormatting sqref="AJ39">
    <cfRule type="iconSet" priority="11">
      <iconSet>
        <cfvo type="percent" val="0"/>
        <cfvo type="formula" val="0.87"/>
        <cfvo type="num" val="1"/>
      </iconSet>
    </cfRule>
  </conditionalFormatting>
  <dataValidations count="10">
    <dataValidation type="list" allowBlank="1" showInputMessage="1" showErrorMessage="1" sqref="C10 C12:C37 C40:C43">
      <formula1>$C$78:$C$80</formula1>
    </dataValidation>
    <dataValidation type="list" allowBlank="1" showErrorMessage="1" sqref="Q13:Q16">
      <formula1>"0.0,5.0,1.0"</formula1>
    </dataValidation>
    <dataValidation type="list" allowBlank="1" showErrorMessage="1" sqref="H13">
      <formula1>Proceso</formula1>
    </dataValidation>
    <dataValidation type="list" allowBlank="1" showInputMessage="1" showErrorMessage="1" sqref="H25:H26">
      <formula1>Proceso</formula1>
    </dataValidation>
    <dataValidation type="list" allowBlank="1" showInputMessage="1" showErrorMessage="1" sqref="C11">
      <formula1>C78:C80</formula1>
    </dataValidation>
    <dataValidation type="list" allowBlank="1" showInputMessage="1" showErrorMessage="1" sqref="AL11:AM12 M11:M12 AB11:AB12">
      <formula1>#REF!</formula1>
    </dataValidation>
    <dataValidation type="list" allowBlank="1" showInputMessage="1" showErrorMessage="1" sqref="C38">
      <formula1>$C$51:$C$53</formula1>
    </dataValidation>
    <dataValidation type="list" allowBlank="1" showInputMessage="1" showErrorMessage="1" sqref="AP10:AP43">
      <formula1>$C$82:$C$112</formula1>
    </dataValidation>
    <dataValidation type="list" allowBlank="1" showInputMessage="1" showErrorMessage="1" sqref="AQ10:AQ43">
      <formula1>$E$82:$E$93</formula1>
    </dataValidation>
    <dataValidation type="list" allowBlank="1" showInputMessage="1" showErrorMessage="1" sqref="M32:M33 Q32:Q33 O32:O33">
      <formula1>#REF!</formula1>
    </dataValidation>
  </dataValidations>
  <printOptions horizontalCentered="1"/>
  <pageMargins left="0.19685039370078741" right="0.19685039370078741" top="0.78740157480314965" bottom="0.39370078740157483" header="0" footer="0"/>
  <pageSetup paperSize="14" scale="22"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14:formula1>
            <xm:f>INFORMACIÓN!$H$4:$H$8</xm:f>
          </x14:formula1>
          <xm:sqref>M10</xm:sqref>
        </x14:dataValidation>
        <x14:dataValidation type="list" allowBlank="1" showInputMessage="1" showErrorMessage="1">
          <x14:formula1>
            <xm:f>INFORMACIÓN!$AF$3:$AF$14</xm:f>
          </x14:formula1>
          <xm:sqref>AL10</xm:sqref>
        </x14:dataValidation>
        <x14:dataValidation type="list" allowBlank="1" showInputMessage="1" showErrorMessage="1">
          <x14:formula1>
            <xm:f>INFORMACIÓN!$M$5:$M$6</xm:f>
          </x14:formula1>
          <xm:sqref>Q10:Q12</xm:sqref>
        </x14:dataValidation>
        <x14:dataValidation type="list" allowBlank="1" showInputMessage="1" showErrorMessage="1">
          <x14:formula1>
            <xm:f>INFORMACIÓN!$S$5:$S$9</xm:f>
          </x14:formula1>
          <xm:sqref>O10:O12</xm:sqref>
        </x14:dataValidation>
        <x14:dataValidation type="list" allowBlank="1" showInputMessage="1" showErrorMessage="1">
          <x14:formula1>
            <xm:f>INFORMACIÓN!$X$5:$X$8</xm:f>
          </x14:formula1>
          <xm:sqref>AB10</xm:sqref>
        </x14:dataValidation>
        <x14:dataValidation type="list" allowBlank="1" showInputMessage="1" showErrorMessage="1">
          <x14:formula1>
            <xm:f>[3]INFORMACIÓN!#REF!</xm:f>
          </x14:formula1>
          <xm:sqref>AL13:AM16 AB13:AB16</xm:sqref>
        </x14:dataValidation>
        <x14:dataValidation type="list" allowBlank="1" showInputMessage="1" showErrorMessage="1">
          <x14:formula1>
            <xm:f>[4]INFORMACIÓN!#REF!</xm:f>
          </x14:formula1>
          <xm:sqref>M17 Q17 O17 AB17:AB18 AL17:AM18 AR17:AS18 AU17:AU18</xm:sqref>
        </x14:dataValidation>
        <x14:dataValidation type="list" allowBlank="1" showInputMessage="1" showErrorMessage="1">
          <x14:formula1>
            <xm:f>[5]INFORMACIÓN!#REF!</xm:f>
          </x14:formula1>
          <xm:sqref>M19:M22 O13:O16 Q19:Q22 O19:O22 AB19:AB22 M13:M16 AL19:AM23</xm:sqref>
        </x14:dataValidation>
        <x14:dataValidation type="list" allowBlank="1" showInputMessage="1" showErrorMessage="1">
          <x14:formula1>
            <xm:f>[6]INFORMACIÓN!#REF!</xm:f>
          </x14:formula1>
          <xm:sqref>Q23 O23 AB23 M23</xm:sqref>
        </x14:dataValidation>
        <x14:dataValidation type="list" allowBlank="1" showInputMessage="1" showErrorMessage="1">
          <x14:formula1>
            <xm:f>[7]INFORMACIÓN!#REF!</xm:f>
          </x14:formula1>
          <xm:sqref>M28 M30:M31 Q27:Q31 O27:O29 AB27:AB30 AL28:AM31</xm:sqref>
        </x14:dataValidation>
        <x14:dataValidation type="list" allowBlank="1" showInputMessage="1" showErrorMessage="1">
          <x14:formula1>
            <xm:f>[8]INFORMACIÓN!#REF!</xm:f>
          </x14:formula1>
          <xm:sqref>AL27:AM27 O30:O31 AB31 M29 M27</xm:sqref>
        </x14:dataValidation>
        <x14:dataValidation type="list" allowBlank="1" showInputMessage="1" showErrorMessage="1">
          <x14:formula1>
            <xm:f>[9]INFORMACIÓN!#REF!</xm:f>
          </x14:formula1>
          <xm:sqref>M25:M26 Q25:Q26 O25:O26 AB25:AB26</xm:sqref>
        </x14:dataValidation>
        <x14:dataValidation type="list" allowBlank="1" showInputMessage="1" showErrorMessage="1">
          <x14:formula1>
            <xm:f>[10]INFORMACIÓN!#REF!</xm:f>
          </x14:formula1>
          <xm:sqref>AL32:AM33 AB32:AB33</xm:sqref>
        </x14:dataValidation>
        <x14:dataValidation type="list" allowBlank="1" showInputMessage="1" showErrorMessage="1">
          <x14:formula1>
            <xm:f>[11]INFORMACIÓN!#REF!</xm:f>
          </x14:formula1>
          <xm:sqref>M34:M35 Q34:Q35 O34:O35 AB34:AB35 AL34:AM35</xm:sqref>
        </x14:dataValidation>
        <x14:dataValidation type="list" allowBlank="1" showInputMessage="1" showErrorMessage="1">
          <x14:formula1>
            <xm:f>[1]INFORMACIÓN!#REF!</xm:f>
          </x14:formula1>
          <xm:sqref>Q40:Q43 O40:O43 AB40:AB43 M36:M37 O36:O37 Q36:Q37 M40:M43 AB36:AB37</xm:sqref>
        </x14:dataValidation>
        <x14:dataValidation type="list" allowBlank="1" showInputMessage="1" showErrorMessage="1">
          <x14:formula1>
            <xm:f>[12]INFORMACIÓN!#REF!</xm:f>
          </x14:formula1>
          <xm:sqref>M24 Q24 O24 AB24 AL24:AM24</xm:sqref>
        </x14:dataValidation>
        <x14:dataValidation type="list" allowBlank="1" showInputMessage="1" showErrorMessage="1">
          <x14:formula1>
            <xm:f>INFORMACIÓN!AG$3:AG$14</xm:f>
          </x14:formula1>
          <xm:sqref>AM10</xm:sqref>
        </x14:dataValidation>
        <x14:dataValidation type="list" allowBlank="1" showInputMessage="1" showErrorMessage="1">
          <x14:formula1>
            <xm:f>INFORMACIÓN!H$4:H$8</xm:f>
          </x14:formula1>
          <xm:sqref>M10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INFORMACIÓN</vt:lpstr>
      <vt:lpstr>COMPONENTE 1 -MATRIZ DE RIESGOS</vt:lpstr>
      <vt:lpstr>Hoja1</vt:lpstr>
      <vt:lpstr>'COMPONENTE 1 -MATRIZ DE RIESGOS'!Área_de_impresión</vt:lpstr>
      <vt:lpstr>INFORMACIÓN!DIA</vt:lpstr>
      <vt:lpstr>'COMPONENTE 1 -MATRIZ DE RIESGOS'!Títulos_a_imprimir</vt:lpstr>
    </vt:vector>
  </TitlesOfParts>
  <Company>CAJA DE LA VIVIENDA POPULAR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Johana Patricia Reyes Marciales</cp:lastModifiedBy>
  <cp:lastPrinted>2016-06-28T21:40:01Z</cp:lastPrinted>
  <dcterms:created xsi:type="dcterms:W3CDTF">2006-10-31T20:51:49Z</dcterms:created>
  <dcterms:modified xsi:type="dcterms:W3CDTF">2017-04-03T20:52:01Z</dcterms:modified>
</cp:coreProperties>
</file>